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K236" i="1" l="1"/>
  <c r="AJ236" i="1"/>
  <c r="AI236" i="1"/>
  <c r="AH236" i="1"/>
  <c r="X236" i="1"/>
  <c r="W236" i="1"/>
  <c r="AA236" i="1" s="1"/>
  <c r="U236" i="1"/>
  <c r="T236" i="1"/>
  <c r="AF236" i="1" s="1"/>
  <c r="S236" i="1"/>
  <c r="Q236" i="1"/>
  <c r="P236" i="1"/>
  <c r="O236" i="1"/>
  <c r="Y236" i="1" s="1"/>
  <c r="N236" i="1"/>
  <c r="L236" i="1"/>
  <c r="Z236" i="1" s="1"/>
  <c r="E236" i="1"/>
  <c r="AK235" i="1"/>
  <c r="AJ235" i="1"/>
  <c r="AI235" i="1"/>
  <c r="Z235" i="1"/>
  <c r="X235" i="1"/>
  <c r="W235" i="1"/>
  <c r="AA235" i="1" s="1"/>
  <c r="U235" i="1"/>
  <c r="T235" i="1"/>
  <c r="AF235" i="1" s="1"/>
  <c r="S235" i="1"/>
  <c r="Q235" i="1"/>
  <c r="P235" i="1"/>
  <c r="AH235" i="1" s="1"/>
  <c r="O235" i="1"/>
  <c r="Y235" i="1" s="1"/>
  <c r="N235" i="1"/>
  <c r="L235" i="1"/>
  <c r="E235" i="1"/>
  <c r="AK234" i="1"/>
  <c r="AJ234" i="1"/>
  <c r="AI234" i="1"/>
  <c r="AH234" i="1"/>
  <c r="AB234" i="1"/>
  <c r="AA234" i="1"/>
  <c r="X234" i="1"/>
  <c r="W234" i="1"/>
  <c r="U234" i="1"/>
  <c r="T234" i="1"/>
  <c r="AF234" i="1" s="1"/>
  <c r="S234" i="1"/>
  <c r="Q234" i="1"/>
  <c r="P234" i="1"/>
  <c r="O234" i="1"/>
  <c r="Y234" i="1" s="1"/>
  <c r="N234" i="1"/>
  <c r="L234" i="1"/>
  <c r="Z234" i="1" s="1"/>
  <c r="E234" i="1"/>
  <c r="AK233" i="1"/>
  <c r="AJ233" i="1"/>
  <c r="AI233" i="1"/>
  <c r="AG233" i="1"/>
  <c r="AA233" i="1"/>
  <c r="X233" i="1"/>
  <c r="W233" i="1"/>
  <c r="U233" i="1"/>
  <c r="T233" i="1"/>
  <c r="AF233" i="1" s="1"/>
  <c r="S233" i="1"/>
  <c r="Q233" i="1"/>
  <c r="P233" i="1"/>
  <c r="AH233" i="1" s="1"/>
  <c r="O233" i="1"/>
  <c r="Y233" i="1" s="1"/>
  <c r="N233" i="1"/>
  <c r="L233" i="1"/>
  <c r="Z233" i="1" s="1"/>
  <c r="E233" i="1"/>
  <c r="AK232" i="1"/>
  <c r="AJ232" i="1"/>
  <c r="AI232" i="1"/>
  <c r="AH232" i="1"/>
  <c r="X232" i="1"/>
  <c r="W232" i="1"/>
  <c r="AA232" i="1" s="1"/>
  <c r="U232" i="1"/>
  <c r="T232" i="1"/>
  <c r="AF232" i="1" s="1"/>
  <c r="S232" i="1"/>
  <c r="Q232" i="1"/>
  <c r="P232" i="1"/>
  <c r="O232" i="1"/>
  <c r="Y232" i="1" s="1"/>
  <c r="N232" i="1"/>
  <c r="L232" i="1"/>
  <c r="Z232" i="1" s="1"/>
  <c r="E232" i="1"/>
  <c r="AK231" i="1"/>
  <c r="AJ231" i="1"/>
  <c r="AI231" i="1"/>
  <c r="Z231" i="1"/>
  <c r="X231" i="1"/>
  <c r="W231" i="1"/>
  <c r="AA231" i="1" s="1"/>
  <c r="U231" i="1"/>
  <c r="T231" i="1"/>
  <c r="AF231" i="1" s="1"/>
  <c r="S231" i="1"/>
  <c r="Q231" i="1"/>
  <c r="P231" i="1"/>
  <c r="AH231" i="1" s="1"/>
  <c r="O231" i="1"/>
  <c r="Y231" i="1" s="1"/>
  <c r="N231" i="1"/>
  <c r="L231" i="1"/>
  <c r="E231" i="1"/>
  <c r="AK230" i="1"/>
  <c r="AJ230" i="1"/>
  <c r="AI230" i="1"/>
  <c r="AH230" i="1"/>
  <c r="AB230" i="1"/>
  <c r="AA230" i="1"/>
  <c r="X230" i="1"/>
  <c r="W230" i="1"/>
  <c r="U230" i="1"/>
  <c r="T230" i="1"/>
  <c r="AF230" i="1" s="1"/>
  <c r="S230" i="1"/>
  <c r="Q230" i="1"/>
  <c r="P230" i="1"/>
  <c r="O230" i="1"/>
  <c r="Y230" i="1" s="1"/>
  <c r="N230" i="1"/>
  <c r="L230" i="1"/>
  <c r="Z230" i="1" s="1"/>
  <c r="E230" i="1"/>
  <c r="AK229" i="1"/>
  <c r="AJ229" i="1"/>
  <c r="AI229" i="1"/>
  <c r="AG229" i="1"/>
  <c r="AA229" i="1"/>
  <c r="X229" i="1"/>
  <c r="W229" i="1"/>
  <c r="U229" i="1"/>
  <c r="T229" i="1"/>
  <c r="AF229" i="1" s="1"/>
  <c r="S229" i="1"/>
  <c r="Q229" i="1"/>
  <c r="P229" i="1"/>
  <c r="AH229" i="1" s="1"/>
  <c r="O229" i="1"/>
  <c r="Y229" i="1" s="1"/>
  <c r="N229" i="1"/>
  <c r="L229" i="1"/>
  <c r="Z229" i="1" s="1"/>
  <c r="E229" i="1"/>
  <c r="AK228" i="1"/>
  <c r="AJ228" i="1"/>
  <c r="AI228" i="1"/>
  <c r="AH228" i="1"/>
  <c r="X228" i="1"/>
  <c r="W228" i="1"/>
  <c r="AA228" i="1" s="1"/>
  <c r="U228" i="1"/>
  <c r="T228" i="1"/>
  <c r="AF228" i="1" s="1"/>
  <c r="S228" i="1"/>
  <c r="Q228" i="1"/>
  <c r="P228" i="1"/>
  <c r="O228" i="1"/>
  <c r="Y228" i="1" s="1"/>
  <c r="N228" i="1"/>
  <c r="L228" i="1"/>
  <c r="Z228" i="1" s="1"/>
  <c r="E228" i="1"/>
  <c r="AK227" i="1"/>
  <c r="AJ227" i="1"/>
  <c r="AI227" i="1"/>
  <c r="Z227" i="1"/>
  <c r="X227" i="1"/>
  <c r="W227" i="1"/>
  <c r="AA227" i="1" s="1"/>
  <c r="U227" i="1"/>
  <c r="T227" i="1"/>
  <c r="AF227" i="1" s="1"/>
  <c r="S227" i="1"/>
  <c r="Q227" i="1"/>
  <c r="P227" i="1"/>
  <c r="AH227" i="1" s="1"/>
  <c r="O227" i="1"/>
  <c r="Y227" i="1" s="1"/>
  <c r="N227" i="1"/>
  <c r="L227" i="1"/>
  <c r="E227" i="1"/>
  <c r="AK226" i="1"/>
  <c r="AJ226" i="1"/>
  <c r="AI226" i="1"/>
  <c r="AH226" i="1"/>
  <c r="AB226" i="1"/>
  <c r="AA226" i="1"/>
  <c r="X226" i="1"/>
  <c r="W226" i="1"/>
  <c r="U226" i="1"/>
  <c r="T226" i="1"/>
  <c r="AF226" i="1" s="1"/>
  <c r="S226" i="1"/>
  <c r="Q226" i="1"/>
  <c r="P226" i="1"/>
  <c r="O226" i="1"/>
  <c r="Y226" i="1" s="1"/>
  <c r="N226" i="1"/>
  <c r="L226" i="1"/>
  <c r="Z226" i="1" s="1"/>
  <c r="E226" i="1"/>
  <c r="AK225" i="1"/>
  <c r="AJ225" i="1"/>
  <c r="AI225" i="1"/>
  <c r="X225" i="1"/>
  <c r="W225" i="1"/>
  <c r="AA225" i="1" s="1"/>
  <c r="U225" i="1"/>
  <c r="T225" i="1"/>
  <c r="AF225" i="1" s="1"/>
  <c r="S225" i="1"/>
  <c r="Q225" i="1"/>
  <c r="P225" i="1"/>
  <c r="AH225" i="1" s="1"/>
  <c r="O225" i="1"/>
  <c r="Y225" i="1" s="1"/>
  <c r="N225" i="1"/>
  <c r="L225" i="1"/>
  <c r="Z225" i="1" s="1"/>
  <c r="E225" i="1"/>
  <c r="AK224" i="1"/>
  <c r="AJ224" i="1"/>
  <c r="AI224" i="1"/>
  <c r="AH224" i="1"/>
  <c r="X224" i="1"/>
  <c r="W224" i="1"/>
  <c r="AA224" i="1" s="1"/>
  <c r="U224" i="1"/>
  <c r="T224" i="1"/>
  <c r="AF224" i="1" s="1"/>
  <c r="S224" i="1"/>
  <c r="Q224" i="1"/>
  <c r="P224" i="1"/>
  <c r="O224" i="1"/>
  <c r="Y224" i="1" s="1"/>
  <c r="N224" i="1"/>
  <c r="L224" i="1"/>
  <c r="Z224" i="1" s="1"/>
  <c r="E224" i="1"/>
  <c r="AK223" i="1"/>
  <c r="AJ223" i="1"/>
  <c r="AI223" i="1"/>
  <c r="AA223" i="1"/>
  <c r="Z223" i="1"/>
  <c r="X223" i="1"/>
  <c r="W223" i="1"/>
  <c r="U223" i="1"/>
  <c r="T223" i="1"/>
  <c r="AF223" i="1" s="1"/>
  <c r="S223" i="1"/>
  <c r="Q223" i="1"/>
  <c r="P223" i="1"/>
  <c r="AH223" i="1" s="1"/>
  <c r="O223" i="1"/>
  <c r="Y223" i="1" s="1"/>
  <c r="N223" i="1"/>
  <c r="L223" i="1"/>
  <c r="E223" i="1"/>
  <c r="AK222" i="1"/>
  <c r="AJ222" i="1"/>
  <c r="AI222" i="1"/>
  <c r="AH222" i="1"/>
  <c r="AB222" i="1"/>
  <c r="AA222" i="1"/>
  <c r="X222" i="1"/>
  <c r="W222" i="1"/>
  <c r="U222" i="1"/>
  <c r="T222" i="1"/>
  <c r="AF222" i="1" s="1"/>
  <c r="S222" i="1"/>
  <c r="Q222" i="1"/>
  <c r="P222" i="1"/>
  <c r="O222" i="1"/>
  <c r="Y222" i="1" s="1"/>
  <c r="N222" i="1"/>
  <c r="L222" i="1"/>
  <c r="Z222" i="1" s="1"/>
  <c r="E222" i="1"/>
  <c r="AK221" i="1"/>
  <c r="AJ221" i="1"/>
  <c r="AI221" i="1"/>
  <c r="X221" i="1"/>
  <c r="W221" i="1"/>
  <c r="AA221" i="1" s="1"/>
  <c r="U221" i="1"/>
  <c r="T221" i="1"/>
  <c r="AF221" i="1" s="1"/>
  <c r="S221" i="1"/>
  <c r="Q221" i="1"/>
  <c r="P221" i="1"/>
  <c r="AH221" i="1" s="1"/>
  <c r="O221" i="1"/>
  <c r="Y221" i="1" s="1"/>
  <c r="N221" i="1"/>
  <c r="L221" i="1"/>
  <c r="Z221" i="1" s="1"/>
  <c r="E221" i="1"/>
  <c r="AK220" i="1"/>
  <c r="AJ220" i="1"/>
  <c r="AI220" i="1"/>
  <c r="AH220" i="1"/>
  <c r="X220" i="1"/>
  <c r="W220" i="1"/>
  <c r="AA220" i="1" s="1"/>
  <c r="U220" i="1"/>
  <c r="T220" i="1"/>
  <c r="AF220" i="1" s="1"/>
  <c r="S220" i="1"/>
  <c r="Q220" i="1"/>
  <c r="P220" i="1"/>
  <c r="O220" i="1"/>
  <c r="Y220" i="1" s="1"/>
  <c r="N220" i="1"/>
  <c r="L220" i="1"/>
  <c r="Z220" i="1" s="1"/>
  <c r="E220" i="1"/>
  <c r="AK219" i="1"/>
  <c r="AJ219" i="1"/>
  <c r="AI219" i="1"/>
  <c r="AA219" i="1"/>
  <c r="Z219" i="1"/>
  <c r="X219" i="1"/>
  <c r="W219" i="1"/>
  <c r="U219" i="1"/>
  <c r="T219" i="1"/>
  <c r="AF219" i="1" s="1"/>
  <c r="S219" i="1"/>
  <c r="Q219" i="1"/>
  <c r="P219" i="1"/>
  <c r="AH219" i="1" s="1"/>
  <c r="O219" i="1"/>
  <c r="Y219" i="1" s="1"/>
  <c r="N219" i="1"/>
  <c r="L219" i="1"/>
  <c r="E219" i="1"/>
  <c r="AK218" i="1"/>
  <c r="AJ218" i="1"/>
  <c r="AI218" i="1"/>
  <c r="AH218" i="1"/>
  <c r="AB218" i="1"/>
  <c r="AA218" i="1"/>
  <c r="X218" i="1"/>
  <c r="W218" i="1"/>
  <c r="U218" i="1"/>
  <c r="T218" i="1"/>
  <c r="AF218" i="1" s="1"/>
  <c r="S218" i="1"/>
  <c r="Q218" i="1"/>
  <c r="P218" i="1"/>
  <c r="O218" i="1"/>
  <c r="Y218" i="1" s="1"/>
  <c r="N218" i="1"/>
  <c r="L218" i="1"/>
  <c r="Z218" i="1" s="1"/>
  <c r="E218" i="1"/>
  <c r="AK217" i="1"/>
  <c r="AJ217" i="1"/>
  <c r="AI217" i="1"/>
  <c r="X217" i="1"/>
  <c r="W217" i="1"/>
  <c r="AA217" i="1" s="1"/>
  <c r="U217" i="1"/>
  <c r="T217" i="1"/>
  <c r="AF217" i="1" s="1"/>
  <c r="S217" i="1"/>
  <c r="Q217" i="1"/>
  <c r="P217" i="1"/>
  <c r="AH217" i="1" s="1"/>
  <c r="O217" i="1"/>
  <c r="Y217" i="1" s="1"/>
  <c r="N217" i="1"/>
  <c r="L217" i="1"/>
  <c r="Z217" i="1" s="1"/>
  <c r="E217" i="1"/>
  <c r="AK216" i="1"/>
  <c r="AJ216" i="1"/>
  <c r="AI216" i="1"/>
  <c r="AH216" i="1"/>
  <c r="X216" i="1"/>
  <c r="W216" i="1"/>
  <c r="AA216" i="1" s="1"/>
  <c r="U216" i="1"/>
  <c r="T216" i="1"/>
  <c r="AF216" i="1" s="1"/>
  <c r="S216" i="1"/>
  <c r="Q216" i="1"/>
  <c r="P216" i="1"/>
  <c r="O216" i="1"/>
  <c r="Y216" i="1" s="1"/>
  <c r="N216" i="1"/>
  <c r="L216" i="1"/>
  <c r="Z216" i="1" s="1"/>
  <c r="E216" i="1"/>
  <c r="AK215" i="1"/>
  <c r="AJ215" i="1"/>
  <c r="AI215" i="1"/>
  <c r="AA215" i="1"/>
  <c r="Z215" i="1"/>
  <c r="X215" i="1"/>
  <c r="W215" i="1"/>
  <c r="U215" i="1"/>
  <c r="T215" i="1"/>
  <c r="AF215" i="1" s="1"/>
  <c r="S215" i="1"/>
  <c r="Q215" i="1"/>
  <c r="P215" i="1"/>
  <c r="AH215" i="1" s="1"/>
  <c r="O215" i="1"/>
  <c r="Y215" i="1" s="1"/>
  <c r="N215" i="1"/>
  <c r="L215" i="1"/>
  <c r="E215" i="1"/>
  <c r="AK214" i="1"/>
  <c r="AJ214" i="1"/>
  <c r="AI214" i="1"/>
  <c r="AH214" i="1"/>
  <c r="AB214" i="1"/>
  <c r="AA214" i="1"/>
  <c r="X214" i="1"/>
  <c r="W214" i="1"/>
  <c r="U214" i="1"/>
  <c r="T214" i="1"/>
  <c r="AF214" i="1" s="1"/>
  <c r="S214" i="1"/>
  <c r="Q214" i="1"/>
  <c r="P214" i="1"/>
  <c r="O214" i="1"/>
  <c r="Y214" i="1" s="1"/>
  <c r="N214" i="1"/>
  <c r="L214" i="1"/>
  <c r="Z214" i="1" s="1"/>
  <c r="E214" i="1"/>
  <c r="AK213" i="1"/>
  <c r="AJ213" i="1"/>
  <c r="AI213" i="1"/>
  <c r="X213" i="1"/>
  <c r="W213" i="1"/>
  <c r="AA213" i="1" s="1"/>
  <c r="U213" i="1"/>
  <c r="T213" i="1"/>
  <c r="AF213" i="1" s="1"/>
  <c r="S213" i="1"/>
  <c r="Q213" i="1"/>
  <c r="P213" i="1"/>
  <c r="AH213" i="1" s="1"/>
  <c r="O213" i="1"/>
  <c r="Y213" i="1" s="1"/>
  <c r="N213" i="1"/>
  <c r="L213" i="1"/>
  <c r="Z213" i="1" s="1"/>
  <c r="E213" i="1"/>
  <c r="AK212" i="1"/>
  <c r="AJ212" i="1"/>
  <c r="AI212" i="1"/>
  <c r="AH212" i="1"/>
  <c r="X212" i="1"/>
  <c r="W212" i="1"/>
  <c r="AA212" i="1" s="1"/>
  <c r="U212" i="1"/>
  <c r="T212" i="1"/>
  <c r="AF212" i="1" s="1"/>
  <c r="S212" i="1"/>
  <c r="Q212" i="1"/>
  <c r="P212" i="1"/>
  <c r="O212" i="1"/>
  <c r="Y212" i="1" s="1"/>
  <c r="N212" i="1"/>
  <c r="L212" i="1"/>
  <c r="Z212" i="1" s="1"/>
  <c r="E212" i="1"/>
  <c r="AK211" i="1"/>
  <c r="AJ211" i="1"/>
  <c r="AI211" i="1"/>
  <c r="AA211" i="1"/>
  <c r="Z211" i="1"/>
  <c r="X211" i="1"/>
  <c r="W211" i="1"/>
  <c r="U211" i="1"/>
  <c r="T211" i="1"/>
  <c r="AF211" i="1" s="1"/>
  <c r="S211" i="1"/>
  <c r="Q211" i="1"/>
  <c r="P211" i="1"/>
  <c r="AH211" i="1" s="1"/>
  <c r="O211" i="1"/>
  <c r="Y211" i="1" s="1"/>
  <c r="N211" i="1"/>
  <c r="L211" i="1"/>
  <c r="E211" i="1"/>
  <c r="AK210" i="1"/>
  <c r="AJ210" i="1"/>
  <c r="AI210" i="1"/>
  <c r="AH210" i="1"/>
  <c r="AB210" i="1"/>
  <c r="AA210" i="1"/>
  <c r="X210" i="1"/>
  <c r="W210" i="1"/>
  <c r="U210" i="1"/>
  <c r="T210" i="1"/>
  <c r="AF210" i="1" s="1"/>
  <c r="S210" i="1"/>
  <c r="Q210" i="1"/>
  <c r="P210" i="1"/>
  <c r="O210" i="1"/>
  <c r="Y210" i="1" s="1"/>
  <c r="N210" i="1"/>
  <c r="L210" i="1"/>
  <c r="Z210" i="1" s="1"/>
  <c r="E210" i="1"/>
  <c r="AK209" i="1"/>
  <c r="AJ209" i="1"/>
  <c r="AI209" i="1"/>
  <c r="X209" i="1"/>
  <c r="W209" i="1"/>
  <c r="AA209" i="1" s="1"/>
  <c r="U209" i="1"/>
  <c r="T209" i="1"/>
  <c r="AF209" i="1" s="1"/>
  <c r="S209" i="1"/>
  <c r="Q209" i="1"/>
  <c r="P209" i="1"/>
  <c r="AH209" i="1" s="1"/>
  <c r="O209" i="1"/>
  <c r="Y209" i="1" s="1"/>
  <c r="N209" i="1"/>
  <c r="L209" i="1"/>
  <c r="Z209" i="1" s="1"/>
  <c r="E209" i="1"/>
  <c r="AK208" i="1"/>
  <c r="AJ208" i="1"/>
  <c r="AI208" i="1"/>
  <c r="AH208" i="1"/>
  <c r="X208" i="1"/>
  <c r="W208" i="1"/>
  <c r="AA208" i="1" s="1"/>
  <c r="U208" i="1"/>
  <c r="T208" i="1"/>
  <c r="AF208" i="1" s="1"/>
  <c r="S208" i="1"/>
  <c r="Q208" i="1"/>
  <c r="P208" i="1"/>
  <c r="O208" i="1"/>
  <c r="Y208" i="1" s="1"/>
  <c r="N208" i="1"/>
  <c r="L208" i="1"/>
  <c r="Z208" i="1" s="1"/>
  <c r="E208" i="1"/>
  <c r="AK207" i="1"/>
  <c r="AJ207" i="1"/>
  <c r="AI207" i="1"/>
  <c r="AA207" i="1"/>
  <c r="Z207" i="1"/>
  <c r="X207" i="1"/>
  <c r="W207" i="1"/>
  <c r="U207" i="1"/>
  <c r="T207" i="1"/>
  <c r="AF207" i="1" s="1"/>
  <c r="S207" i="1"/>
  <c r="Q207" i="1"/>
  <c r="P207" i="1"/>
  <c r="AH207" i="1" s="1"/>
  <c r="O207" i="1"/>
  <c r="Y207" i="1" s="1"/>
  <c r="N207" i="1"/>
  <c r="L207" i="1"/>
  <c r="E207" i="1"/>
  <c r="AK206" i="1"/>
  <c r="AJ206" i="1"/>
  <c r="AI206" i="1"/>
  <c r="AH206" i="1"/>
  <c r="AB206" i="1"/>
  <c r="AA206" i="1"/>
  <c r="X206" i="1"/>
  <c r="W206" i="1"/>
  <c r="U206" i="1"/>
  <c r="T206" i="1"/>
  <c r="AF206" i="1" s="1"/>
  <c r="S206" i="1"/>
  <c r="Q206" i="1"/>
  <c r="P206" i="1"/>
  <c r="O206" i="1"/>
  <c r="Y206" i="1" s="1"/>
  <c r="N206" i="1"/>
  <c r="L206" i="1"/>
  <c r="Z206" i="1" s="1"/>
  <c r="AJ205" i="1"/>
  <c r="AK205" i="1" s="1"/>
  <c r="AI205" i="1"/>
  <c r="X205" i="1"/>
  <c r="Y205" i="1" s="1"/>
  <c r="W205" i="1"/>
  <c r="U205" i="1"/>
  <c r="T205" i="1"/>
  <c r="AF205" i="1" s="1"/>
  <c r="S205" i="1"/>
  <c r="Q205" i="1"/>
  <c r="P205" i="1"/>
  <c r="O205" i="1"/>
  <c r="N205" i="1"/>
  <c r="Z205" i="1" s="1"/>
  <c r="L205" i="1"/>
  <c r="E205" i="1"/>
  <c r="AJ204" i="1"/>
  <c r="AK204" i="1" s="1"/>
  <c r="AI204" i="1"/>
  <c r="AF204" i="1"/>
  <c r="Z204" i="1"/>
  <c r="X204" i="1"/>
  <c r="Y204" i="1" s="1"/>
  <c r="W204" i="1"/>
  <c r="U204" i="1"/>
  <c r="T204" i="1"/>
  <c r="S204" i="1"/>
  <c r="Q204" i="1"/>
  <c r="P204" i="1"/>
  <c r="O204" i="1"/>
  <c r="N204" i="1"/>
  <c r="L204" i="1"/>
  <c r="E204" i="1"/>
  <c r="AJ203" i="1"/>
  <c r="AK203" i="1" s="1"/>
  <c r="AI203" i="1"/>
  <c r="X203" i="1"/>
  <c r="Y203" i="1" s="1"/>
  <c r="W203" i="1"/>
  <c r="U203" i="1"/>
  <c r="T203" i="1"/>
  <c r="AF203" i="1" s="1"/>
  <c r="S203" i="1"/>
  <c r="Q203" i="1"/>
  <c r="P203" i="1"/>
  <c r="O203" i="1"/>
  <c r="N203" i="1"/>
  <c r="Z203" i="1" s="1"/>
  <c r="L203" i="1"/>
  <c r="E203" i="1"/>
  <c r="AJ202" i="1"/>
  <c r="AK202" i="1" s="1"/>
  <c r="AI202" i="1"/>
  <c r="AF202" i="1"/>
  <c r="X202" i="1"/>
  <c r="Y202" i="1" s="1"/>
  <c r="W202" i="1"/>
  <c r="AA202" i="1" s="1"/>
  <c r="U202" i="1"/>
  <c r="T202" i="1"/>
  <c r="S202" i="1"/>
  <c r="Q202" i="1"/>
  <c r="P202" i="1"/>
  <c r="O202" i="1"/>
  <c r="N202" i="1"/>
  <c r="L202" i="1"/>
  <c r="E202" i="1"/>
  <c r="AJ201" i="1"/>
  <c r="AK201" i="1" s="1"/>
  <c r="AI201" i="1"/>
  <c r="AH201" i="1"/>
  <c r="Z201" i="1"/>
  <c r="X201" i="1"/>
  <c r="W201" i="1"/>
  <c r="AA201" i="1" s="1"/>
  <c r="U201" i="1"/>
  <c r="T201" i="1"/>
  <c r="AF201" i="1" s="1"/>
  <c r="S201" i="1"/>
  <c r="Q201" i="1"/>
  <c r="P201" i="1"/>
  <c r="O201" i="1"/>
  <c r="Y201" i="1" s="1"/>
  <c r="N201" i="1"/>
  <c r="L201" i="1"/>
  <c r="E201" i="1"/>
  <c r="AK200" i="1"/>
  <c r="AJ200" i="1"/>
  <c r="AI200" i="1"/>
  <c r="AF200" i="1"/>
  <c r="AB200" i="1"/>
  <c r="AA200" i="1"/>
  <c r="X200" i="1"/>
  <c r="Y200" i="1" s="1"/>
  <c r="W200" i="1"/>
  <c r="U200" i="1"/>
  <c r="T200" i="1"/>
  <c r="S200" i="1"/>
  <c r="Q200" i="1"/>
  <c r="P200" i="1"/>
  <c r="AH200" i="1" s="1"/>
  <c r="O200" i="1"/>
  <c r="N200" i="1"/>
  <c r="L200" i="1"/>
  <c r="Z200" i="1" s="1"/>
  <c r="E200" i="1"/>
  <c r="AJ199" i="1"/>
  <c r="AK199" i="1" s="1"/>
  <c r="AI199" i="1"/>
  <c r="AF199" i="1"/>
  <c r="Z199" i="1"/>
  <c r="X199" i="1"/>
  <c r="W199" i="1"/>
  <c r="U199" i="1"/>
  <c r="T199" i="1"/>
  <c r="S199" i="1"/>
  <c r="Q199" i="1"/>
  <c r="P199" i="1"/>
  <c r="AH199" i="1" s="1"/>
  <c r="O199" i="1"/>
  <c r="Y199" i="1" s="1"/>
  <c r="N199" i="1"/>
  <c r="L199" i="1"/>
  <c r="E199" i="1"/>
  <c r="AK198" i="1"/>
  <c r="AJ198" i="1"/>
  <c r="AI198" i="1"/>
  <c r="AF198" i="1"/>
  <c r="AA198" i="1"/>
  <c r="Z198" i="1"/>
  <c r="X198" i="1"/>
  <c r="Y198" i="1" s="1"/>
  <c r="W198" i="1"/>
  <c r="U198" i="1"/>
  <c r="T198" i="1"/>
  <c r="S198" i="1"/>
  <c r="Q198" i="1"/>
  <c r="P198" i="1"/>
  <c r="AH198" i="1" s="1"/>
  <c r="O198" i="1"/>
  <c r="N198" i="1"/>
  <c r="L198" i="1"/>
  <c r="E198" i="1"/>
  <c r="AJ197" i="1"/>
  <c r="AK197" i="1" s="1"/>
  <c r="AI197" i="1"/>
  <c r="AD197" i="1"/>
  <c r="X197" i="1"/>
  <c r="W197" i="1"/>
  <c r="U197" i="1"/>
  <c r="T197" i="1"/>
  <c r="AF197" i="1" s="1"/>
  <c r="S197" i="1"/>
  <c r="Q197" i="1"/>
  <c r="P197" i="1"/>
  <c r="O197" i="1"/>
  <c r="Y197" i="1" s="1"/>
  <c r="N197" i="1"/>
  <c r="L197" i="1"/>
  <c r="Z197" i="1" s="1"/>
  <c r="E197" i="1"/>
  <c r="AK196" i="1"/>
  <c r="AJ196" i="1"/>
  <c r="AI196" i="1"/>
  <c r="AG196" i="1"/>
  <c r="AF196" i="1"/>
  <c r="X196" i="1"/>
  <c r="W196" i="1"/>
  <c r="U196" i="1"/>
  <c r="T196" i="1"/>
  <c r="S196" i="1"/>
  <c r="Q196" i="1"/>
  <c r="P196" i="1"/>
  <c r="AH196" i="1" s="1"/>
  <c r="O196" i="1"/>
  <c r="Y196" i="1" s="1"/>
  <c r="N196" i="1"/>
  <c r="L196" i="1"/>
  <c r="Z196" i="1" s="1"/>
  <c r="E196" i="1"/>
  <c r="AK195" i="1"/>
  <c r="AJ195" i="1"/>
  <c r="AI195" i="1"/>
  <c r="AH195" i="1"/>
  <c r="AB195" i="1"/>
  <c r="X195" i="1"/>
  <c r="W195" i="1"/>
  <c r="AA195" i="1" s="1"/>
  <c r="U195" i="1"/>
  <c r="T195" i="1"/>
  <c r="AF195" i="1" s="1"/>
  <c r="S195" i="1"/>
  <c r="Q195" i="1"/>
  <c r="P195" i="1"/>
  <c r="O195" i="1"/>
  <c r="Y195" i="1" s="1"/>
  <c r="N195" i="1"/>
  <c r="L195" i="1"/>
  <c r="Z195" i="1" s="1"/>
  <c r="AG195" i="1" s="1"/>
  <c r="E195" i="1"/>
  <c r="AK194" i="1"/>
  <c r="AJ194" i="1"/>
  <c r="AI194" i="1"/>
  <c r="AG194" i="1"/>
  <c r="AF194" i="1"/>
  <c r="X194" i="1"/>
  <c r="W194" i="1"/>
  <c r="U194" i="1"/>
  <c r="T194" i="1"/>
  <c r="S194" i="1"/>
  <c r="Q194" i="1"/>
  <c r="P194" i="1"/>
  <c r="AH194" i="1" s="1"/>
  <c r="O194" i="1"/>
  <c r="Y194" i="1" s="1"/>
  <c r="N194" i="1"/>
  <c r="L194" i="1"/>
  <c r="Z194" i="1" s="1"/>
  <c r="E194" i="1"/>
  <c r="AK193" i="1"/>
  <c r="AJ193" i="1"/>
  <c r="AI193" i="1"/>
  <c r="AH193" i="1"/>
  <c r="AB193" i="1"/>
  <c r="X193" i="1"/>
  <c r="W193" i="1"/>
  <c r="AA193" i="1" s="1"/>
  <c r="U193" i="1"/>
  <c r="T193" i="1"/>
  <c r="AF193" i="1" s="1"/>
  <c r="S193" i="1"/>
  <c r="Q193" i="1"/>
  <c r="P193" i="1"/>
  <c r="O193" i="1"/>
  <c r="Y193" i="1" s="1"/>
  <c r="N193" i="1"/>
  <c r="L193" i="1"/>
  <c r="Z193" i="1" s="1"/>
  <c r="AG193" i="1" s="1"/>
  <c r="E193" i="1"/>
  <c r="AK192" i="1"/>
  <c r="AJ192" i="1"/>
  <c r="AI192" i="1"/>
  <c r="AG192" i="1"/>
  <c r="Z192" i="1"/>
  <c r="X192" i="1"/>
  <c r="W192" i="1"/>
  <c r="AA192" i="1" s="1"/>
  <c r="U192" i="1"/>
  <c r="T192" i="1"/>
  <c r="AF192" i="1" s="1"/>
  <c r="S192" i="1"/>
  <c r="Q192" i="1"/>
  <c r="P192" i="1"/>
  <c r="AH192" i="1" s="1"/>
  <c r="O192" i="1"/>
  <c r="Y192" i="1" s="1"/>
  <c r="N192" i="1"/>
  <c r="L192" i="1"/>
  <c r="E192" i="1"/>
  <c r="AK191" i="1"/>
  <c r="AA191" i="1" s="1"/>
  <c r="AJ191" i="1"/>
  <c r="AI191" i="1"/>
  <c r="AH191" i="1"/>
  <c r="X191" i="1"/>
  <c r="Y191" i="1" s="1"/>
  <c r="W191" i="1"/>
  <c r="U191" i="1"/>
  <c r="T191" i="1"/>
  <c r="AF191" i="1" s="1"/>
  <c r="S191" i="1"/>
  <c r="Q191" i="1"/>
  <c r="P191" i="1"/>
  <c r="O191" i="1"/>
  <c r="N191" i="1"/>
  <c r="L191" i="1"/>
  <c r="E191" i="1"/>
  <c r="AJ190" i="1"/>
  <c r="AK190" i="1" s="1"/>
  <c r="AI190" i="1"/>
  <c r="AF190" i="1"/>
  <c r="AD190" i="1"/>
  <c r="Z190" i="1"/>
  <c r="AB190" i="1" s="1"/>
  <c r="X190" i="1"/>
  <c r="W190" i="1"/>
  <c r="U190" i="1"/>
  <c r="T190" i="1"/>
  <c r="S190" i="1"/>
  <c r="Q190" i="1"/>
  <c r="P190" i="1"/>
  <c r="O190" i="1"/>
  <c r="Y190" i="1" s="1"/>
  <c r="N190" i="1"/>
  <c r="L190" i="1"/>
  <c r="E190" i="1"/>
  <c r="AK189" i="1"/>
  <c r="AA189" i="1" s="1"/>
  <c r="AJ189" i="1"/>
  <c r="AI189" i="1"/>
  <c r="AH189" i="1"/>
  <c r="X189" i="1"/>
  <c r="Y189" i="1" s="1"/>
  <c r="W189" i="1"/>
  <c r="U189" i="1"/>
  <c r="T189" i="1"/>
  <c r="AF189" i="1" s="1"/>
  <c r="S189" i="1"/>
  <c r="Q189" i="1"/>
  <c r="P189" i="1"/>
  <c r="O189" i="1"/>
  <c r="N189" i="1"/>
  <c r="L189" i="1"/>
  <c r="E189" i="1"/>
  <c r="AJ188" i="1"/>
  <c r="AK188" i="1" s="1"/>
  <c r="AI188" i="1"/>
  <c r="AD188" i="1"/>
  <c r="Z188" i="1"/>
  <c r="AB188" i="1" s="1"/>
  <c r="X188" i="1"/>
  <c r="W188" i="1"/>
  <c r="U188" i="1"/>
  <c r="T188" i="1"/>
  <c r="AF188" i="1" s="1"/>
  <c r="S188" i="1"/>
  <c r="Q188" i="1"/>
  <c r="P188" i="1"/>
  <c r="O188" i="1"/>
  <c r="Y188" i="1" s="1"/>
  <c r="N188" i="1"/>
  <c r="L188" i="1"/>
  <c r="E188" i="1"/>
  <c r="AK187" i="1"/>
  <c r="AA187" i="1" s="1"/>
  <c r="AJ187" i="1"/>
  <c r="AI187" i="1"/>
  <c r="AH187" i="1"/>
  <c r="X187" i="1"/>
  <c r="Y187" i="1" s="1"/>
  <c r="W187" i="1"/>
  <c r="U187" i="1"/>
  <c r="T187" i="1"/>
  <c r="AF187" i="1" s="1"/>
  <c r="S187" i="1"/>
  <c r="Q187" i="1"/>
  <c r="P187" i="1"/>
  <c r="O187" i="1"/>
  <c r="N187" i="1"/>
  <c r="L187" i="1"/>
  <c r="E187" i="1"/>
  <c r="AJ186" i="1"/>
  <c r="AK186" i="1" s="1"/>
  <c r="AI186" i="1"/>
  <c r="AF186" i="1"/>
  <c r="AD186" i="1"/>
  <c r="Z186" i="1"/>
  <c r="AB186" i="1" s="1"/>
  <c r="X186" i="1"/>
  <c r="W186" i="1"/>
  <c r="U186" i="1"/>
  <c r="T186" i="1"/>
  <c r="S186" i="1"/>
  <c r="Q186" i="1"/>
  <c r="P186" i="1"/>
  <c r="O186" i="1"/>
  <c r="Y186" i="1" s="1"/>
  <c r="N186" i="1"/>
  <c r="L186" i="1"/>
  <c r="E186" i="1"/>
  <c r="AK185" i="1"/>
  <c r="AA185" i="1" s="1"/>
  <c r="AJ185" i="1"/>
  <c r="AI185" i="1"/>
  <c r="AH185" i="1"/>
  <c r="X185" i="1"/>
  <c r="Y185" i="1" s="1"/>
  <c r="W185" i="1"/>
  <c r="U185" i="1"/>
  <c r="T185" i="1"/>
  <c r="AF185" i="1" s="1"/>
  <c r="S185" i="1"/>
  <c r="Q185" i="1"/>
  <c r="P185" i="1"/>
  <c r="O185" i="1"/>
  <c r="N185" i="1"/>
  <c r="L185" i="1"/>
  <c r="E185" i="1"/>
  <c r="AJ184" i="1"/>
  <c r="AK184" i="1" s="1"/>
  <c r="AI184" i="1"/>
  <c r="AD184" i="1"/>
  <c r="Z184" i="1"/>
  <c r="AB184" i="1" s="1"/>
  <c r="X184" i="1"/>
  <c r="W184" i="1"/>
  <c r="U184" i="1"/>
  <c r="T184" i="1"/>
  <c r="AF184" i="1" s="1"/>
  <c r="S184" i="1"/>
  <c r="Q184" i="1"/>
  <c r="P184" i="1"/>
  <c r="O184" i="1"/>
  <c r="Y184" i="1" s="1"/>
  <c r="N184" i="1"/>
  <c r="L184" i="1"/>
  <c r="E184" i="1"/>
  <c r="AK183" i="1"/>
  <c r="AA183" i="1" s="1"/>
  <c r="AJ183" i="1"/>
  <c r="AI183" i="1"/>
  <c r="AH183" i="1"/>
  <c r="X183" i="1"/>
  <c r="Y183" i="1" s="1"/>
  <c r="W183" i="1"/>
  <c r="U183" i="1"/>
  <c r="T183" i="1"/>
  <c r="AF183" i="1" s="1"/>
  <c r="S183" i="1"/>
  <c r="Q183" i="1"/>
  <c r="P183" i="1"/>
  <c r="O183" i="1"/>
  <c r="N183" i="1"/>
  <c r="L183" i="1"/>
  <c r="E183" i="1"/>
  <c r="AJ182" i="1"/>
  <c r="AK182" i="1" s="1"/>
  <c r="AI182" i="1"/>
  <c r="AF182" i="1"/>
  <c r="AD182" i="1"/>
  <c r="Z182" i="1"/>
  <c r="AB182" i="1" s="1"/>
  <c r="X182" i="1"/>
  <c r="W182" i="1"/>
  <c r="U182" i="1"/>
  <c r="T182" i="1"/>
  <c r="S182" i="1"/>
  <c r="Q182" i="1"/>
  <c r="P182" i="1"/>
  <c r="O182" i="1"/>
  <c r="Y182" i="1" s="1"/>
  <c r="N182" i="1"/>
  <c r="L182" i="1"/>
  <c r="E182" i="1"/>
  <c r="AK181" i="1"/>
  <c r="AA181" i="1" s="1"/>
  <c r="AJ181" i="1"/>
  <c r="AI181" i="1"/>
  <c r="AH181" i="1"/>
  <c r="X181" i="1"/>
  <c r="Y181" i="1" s="1"/>
  <c r="W181" i="1"/>
  <c r="U181" i="1"/>
  <c r="T181" i="1"/>
  <c r="AF181" i="1" s="1"/>
  <c r="S181" i="1"/>
  <c r="Q181" i="1"/>
  <c r="P181" i="1"/>
  <c r="O181" i="1"/>
  <c r="N181" i="1"/>
  <c r="L181" i="1"/>
  <c r="E181" i="1"/>
  <c r="AJ180" i="1"/>
  <c r="AK180" i="1" s="1"/>
  <c r="AI180" i="1"/>
  <c r="AD180" i="1"/>
  <c r="Z180" i="1"/>
  <c r="AB180" i="1" s="1"/>
  <c r="X180" i="1"/>
  <c r="W180" i="1"/>
  <c r="U180" i="1"/>
  <c r="T180" i="1"/>
  <c r="AF180" i="1" s="1"/>
  <c r="S180" i="1"/>
  <c r="Q180" i="1"/>
  <c r="P180" i="1"/>
  <c r="O180" i="1"/>
  <c r="Y180" i="1" s="1"/>
  <c r="N180" i="1"/>
  <c r="L180" i="1"/>
  <c r="E180" i="1"/>
  <c r="AK179" i="1"/>
  <c r="AA179" i="1" s="1"/>
  <c r="AJ179" i="1"/>
  <c r="AI179" i="1"/>
  <c r="AH179" i="1"/>
  <c r="X179" i="1"/>
  <c r="Y179" i="1" s="1"/>
  <c r="W179" i="1"/>
  <c r="U179" i="1"/>
  <c r="T179" i="1"/>
  <c r="AF179" i="1" s="1"/>
  <c r="S179" i="1"/>
  <c r="Q179" i="1"/>
  <c r="P179" i="1"/>
  <c r="O179" i="1"/>
  <c r="N179" i="1"/>
  <c r="L179" i="1"/>
  <c r="E179" i="1"/>
  <c r="AJ178" i="1"/>
  <c r="AK178" i="1" s="1"/>
  <c r="AI178" i="1"/>
  <c r="AF178" i="1"/>
  <c r="AD178" i="1"/>
  <c r="Z178" i="1"/>
  <c r="AB178" i="1" s="1"/>
  <c r="X178" i="1"/>
  <c r="W178" i="1"/>
  <c r="U178" i="1"/>
  <c r="T178" i="1"/>
  <c r="S178" i="1"/>
  <c r="Q178" i="1"/>
  <c r="P178" i="1"/>
  <c r="O178" i="1"/>
  <c r="Y178" i="1" s="1"/>
  <c r="N178" i="1"/>
  <c r="L178" i="1"/>
  <c r="E178" i="1"/>
  <c r="AK177" i="1"/>
  <c r="AA177" i="1" s="1"/>
  <c r="AJ177" i="1"/>
  <c r="AI177" i="1"/>
  <c r="AH177" i="1"/>
  <c r="X177" i="1"/>
  <c r="Y177" i="1" s="1"/>
  <c r="W177" i="1"/>
  <c r="U177" i="1"/>
  <c r="T177" i="1"/>
  <c r="AF177" i="1" s="1"/>
  <c r="S177" i="1"/>
  <c r="Q177" i="1"/>
  <c r="P177" i="1"/>
  <c r="O177" i="1"/>
  <c r="N177" i="1"/>
  <c r="L177" i="1"/>
  <c r="E177" i="1"/>
  <c r="AJ176" i="1"/>
  <c r="AK176" i="1" s="1"/>
  <c r="AI176" i="1"/>
  <c r="AD176" i="1"/>
  <c r="Z176" i="1"/>
  <c r="AB176" i="1" s="1"/>
  <c r="X176" i="1"/>
  <c r="W176" i="1"/>
  <c r="U176" i="1"/>
  <c r="T176" i="1"/>
  <c r="AF176" i="1" s="1"/>
  <c r="S176" i="1"/>
  <c r="Q176" i="1"/>
  <c r="P176" i="1"/>
  <c r="O176" i="1"/>
  <c r="Y176" i="1" s="1"/>
  <c r="N176" i="1"/>
  <c r="L176" i="1"/>
  <c r="E176" i="1"/>
  <c r="AK175" i="1"/>
  <c r="AA175" i="1" s="1"/>
  <c r="AJ175" i="1"/>
  <c r="AI175" i="1"/>
  <c r="AH175" i="1"/>
  <c r="X175" i="1"/>
  <c r="Y175" i="1" s="1"/>
  <c r="W175" i="1"/>
  <c r="U175" i="1"/>
  <c r="T175" i="1"/>
  <c r="AF175" i="1" s="1"/>
  <c r="S175" i="1"/>
  <c r="Q175" i="1"/>
  <c r="P175" i="1"/>
  <c r="O175" i="1"/>
  <c r="N175" i="1"/>
  <c r="L175" i="1"/>
  <c r="E175" i="1"/>
  <c r="AJ174" i="1"/>
  <c r="AK174" i="1" s="1"/>
  <c r="AI174" i="1"/>
  <c r="AF174" i="1"/>
  <c r="AD174" i="1"/>
  <c r="Z174" i="1"/>
  <c r="AB174" i="1" s="1"/>
  <c r="X174" i="1"/>
  <c r="W174" i="1"/>
  <c r="U174" i="1"/>
  <c r="T174" i="1"/>
  <c r="S174" i="1"/>
  <c r="Q174" i="1"/>
  <c r="P174" i="1"/>
  <c r="O174" i="1"/>
  <c r="Y174" i="1" s="1"/>
  <c r="N174" i="1"/>
  <c r="L174" i="1"/>
  <c r="E174" i="1"/>
  <c r="AK173" i="1"/>
  <c r="AA173" i="1" s="1"/>
  <c r="AJ173" i="1"/>
  <c r="AI173" i="1"/>
  <c r="AH173" i="1"/>
  <c r="X173" i="1"/>
  <c r="Y173" i="1" s="1"/>
  <c r="W173" i="1"/>
  <c r="U173" i="1"/>
  <c r="T173" i="1"/>
  <c r="AF173" i="1" s="1"/>
  <c r="S173" i="1"/>
  <c r="Q173" i="1"/>
  <c r="P173" i="1"/>
  <c r="O173" i="1"/>
  <c r="N173" i="1"/>
  <c r="L173" i="1"/>
  <c r="E173" i="1"/>
  <c r="AJ172" i="1"/>
  <c r="AK172" i="1" s="1"/>
  <c r="AI172" i="1"/>
  <c r="AD172" i="1"/>
  <c r="Z172" i="1"/>
  <c r="AB172" i="1" s="1"/>
  <c r="X172" i="1"/>
  <c r="W172" i="1"/>
  <c r="U172" i="1"/>
  <c r="T172" i="1"/>
  <c r="AF172" i="1" s="1"/>
  <c r="S172" i="1"/>
  <c r="Q172" i="1"/>
  <c r="P172" i="1"/>
  <c r="O172" i="1"/>
  <c r="Y172" i="1" s="1"/>
  <c r="N172" i="1"/>
  <c r="L172" i="1"/>
  <c r="E172" i="1"/>
  <c r="AK171" i="1"/>
  <c r="AA171" i="1" s="1"/>
  <c r="AJ171" i="1"/>
  <c r="AI171" i="1"/>
  <c r="AH171" i="1"/>
  <c r="X171" i="1"/>
  <c r="Y171" i="1" s="1"/>
  <c r="W171" i="1"/>
  <c r="U171" i="1"/>
  <c r="T171" i="1"/>
  <c r="AF171" i="1" s="1"/>
  <c r="S171" i="1"/>
  <c r="Q171" i="1"/>
  <c r="P171" i="1"/>
  <c r="O171" i="1"/>
  <c r="N171" i="1"/>
  <c r="L171" i="1"/>
  <c r="E171" i="1"/>
  <c r="AJ170" i="1"/>
  <c r="AK170" i="1" s="1"/>
  <c r="AA170" i="1" s="1"/>
  <c r="AI170" i="1"/>
  <c r="AG170" i="1"/>
  <c r="AF170" i="1"/>
  <c r="Z170" i="1"/>
  <c r="X170" i="1"/>
  <c r="Y170" i="1" s="1"/>
  <c r="W170" i="1"/>
  <c r="U170" i="1"/>
  <c r="T170" i="1"/>
  <c r="S170" i="1"/>
  <c r="Q170" i="1"/>
  <c r="P170" i="1"/>
  <c r="AH170" i="1" s="1"/>
  <c r="O170" i="1"/>
  <c r="N170" i="1"/>
  <c r="L170" i="1"/>
  <c r="E170" i="1"/>
  <c r="AJ169" i="1"/>
  <c r="AK169" i="1" s="1"/>
  <c r="AI169" i="1"/>
  <c r="AH169" i="1"/>
  <c r="AD169" i="1"/>
  <c r="AB169" i="1"/>
  <c r="X169" i="1"/>
  <c r="W169" i="1"/>
  <c r="U169" i="1"/>
  <c r="T169" i="1"/>
  <c r="AF169" i="1" s="1"/>
  <c r="S169" i="1"/>
  <c r="Q169" i="1"/>
  <c r="P169" i="1"/>
  <c r="O169" i="1"/>
  <c r="Y169" i="1" s="1"/>
  <c r="N169" i="1"/>
  <c r="Z169" i="1" s="1"/>
  <c r="AG169" i="1" s="1"/>
  <c r="L169" i="1"/>
  <c r="E169" i="1"/>
  <c r="AK168" i="1"/>
  <c r="AJ168" i="1"/>
  <c r="AI168" i="1"/>
  <c r="AF168" i="1"/>
  <c r="X168" i="1"/>
  <c r="Y168" i="1" s="1"/>
  <c r="W168" i="1"/>
  <c r="U168" i="1"/>
  <c r="T168" i="1"/>
  <c r="S168" i="1"/>
  <c r="Q168" i="1"/>
  <c r="P168" i="1"/>
  <c r="AH168" i="1" s="1"/>
  <c r="O168" i="1"/>
  <c r="N168" i="1"/>
  <c r="L168" i="1"/>
  <c r="Z168" i="1" s="1"/>
  <c r="AG168" i="1" s="1"/>
  <c r="E168" i="1"/>
  <c r="AJ167" i="1"/>
  <c r="AK167" i="1" s="1"/>
  <c r="AI167" i="1"/>
  <c r="AH167" i="1"/>
  <c r="X167" i="1"/>
  <c r="Y167" i="1" s="1"/>
  <c r="W167" i="1"/>
  <c r="U167" i="1"/>
  <c r="T167" i="1"/>
  <c r="AF167" i="1" s="1"/>
  <c r="S167" i="1"/>
  <c r="Q167" i="1"/>
  <c r="P167" i="1"/>
  <c r="O167" i="1"/>
  <c r="N167" i="1"/>
  <c r="Z167" i="1" s="1"/>
  <c r="L167" i="1"/>
  <c r="E167" i="1"/>
  <c r="AJ166" i="1"/>
  <c r="AK166" i="1" s="1"/>
  <c r="AI166" i="1"/>
  <c r="AF166" i="1"/>
  <c r="X166" i="1"/>
  <c r="Y166" i="1" s="1"/>
  <c r="W166" i="1"/>
  <c r="AA166" i="1" s="1"/>
  <c r="U166" i="1"/>
  <c r="T166" i="1"/>
  <c r="S166" i="1"/>
  <c r="Q166" i="1"/>
  <c r="P166" i="1"/>
  <c r="O166" i="1"/>
  <c r="N166" i="1"/>
  <c r="L166" i="1"/>
  <c r="Z166" i="1" s="1"/>
  <c r="E166" i="1"/>
  <c r="AJ165" i="1"/>
  <c r="AK165" i="1" s="1"/>
  <c r="AI165" i="1"/>
  <c r="AH165" i="1"/>
  <c r="AD165" i="1"/>
  <c r="X165" i="1"/>
  <c r="Y165" i="1" s="1"/>
  <c r="W165" i="1"/>
  <c r="AA165" i="1" s="1"/>
  <c r="U165" i="1"/>
  <c r="T165" i="1"/>
  <c r="AF165" i="1" s="1"/>
  <c r="S165" i="1"/>
  <c r="Q165" i="1"/>
  <c r="P165" i="1"/>
  <c r="O165" i="1"/>
  <c r="N165" i="1"/>
  <c r="Z165" i="1" s="1"/>
  <c r="L165" i="1"/>
  <c r="E165" i="1"/>
  <c r="AJ164" i="1"/>
  <c r="AK164" i="1" s="1"/>
  <c r="AI164" i="1"/>
  <c r="AF164" i="1"/>
  <c r="AA164" i="1"/>
  <c r="Z164" i="1"/>
  <c r="X164" i="1"/>
  <c r="Y164" i="1" s="1"/>
  <c r="W164" i="1"/>
  <c r="U164" i="1"/>
  <c r="T164" i="1"/>
  <c r="S164" i="1"/>
  <c r="Q164" i="1"/>
  <c r="P164" i="1"/>
  <c r="AH164" i="1" s="1"/>
  <c r="O164" i="1"/>
  <c r="N164" i="1"/>
  <c r="L164" i="1"/>
  <c r="E164" i="1"/>
  <c r="AJ163" i="1"/>
  <c r="AK163" i="1" s="1"/>
  <c r="AI163" i="1"/>
  <c r="AH163" i="1"/>
  <c r="AD163" i="1"/>
  <c r="AB163" i="1"/>
  <c r="X163" i="1"/>
  <c r="Y163" i="1" s="1"/>
  <c r="W163" i="1"/>
  <c r="AA163" i="1" s="1"/>
  <c r="U163" i="1"/>
  <c r="T163" i="1"/>
  <c r="AF163" i="1" s="1"/>
  <c r="S163" i="1"/>
  <c r="Q163" i="1"/>
  <c r="P163" i="1"/>
  <c r="O163" i="1"/>
  <c r="N163" i="1"/>
  <c r="Z163" i="1" s="1"/>
  <c r="AG163" i="1" s="1"/>
  <c r="L163" i="1"/>
  <c r="E163" i="1"/>
  <c r="AJ162" i="1"/>
  <c r="AK162" i="1" s="1"/>
  <c r="AA162" i="1" s="1"/>
  <c r="AI162" i="1"/>
  <c r="AG162" i="1"/>
  <c r="AF162" i="1"/>
  <c r="Z162" i="1"/>
  <c r="X162" i="1"/>
  <c r="Y162" i="1" s="1"/>
  <c r="W162" i="1"/>
  <c r="U162" i="1"/>
  <c r="T162" i="1"/>
  <c r="S162" i="1"/>
  <c r="Q162" i="1"/>
  <c r="P162" i="1"/>
  <c r="AH162" i="1" s="1"/>
  <c r="O162" i="1"/>
  <c r="N162" i="1"/>
  <c r="L162" i="1"/>
  <c r="E162" i="1"/>
  <c r="AJ161" i="1"/>
  <c r="AK161" i="1" s="1"/>
  <c r="AI161" i="1"/>
  <c r="AH161" i="1"/>
  <c r="AD161" i="1"/>
  <c r="AB161" i="1"/>
  <c r="X161" i="1"/>
  <c r="W161" i="1"/>
  <c r="U161" i="1"/>
  <c r="T161" i="1"/>
  <c r="AF161" i="1" s="1"/>
  <c r="S161" i="1"/>
  <c r="Q161" i="1"/>
  <c r="P161" i="1"/>
  <c r="O161" i="1"/>
  <c r="Y161" i="1" s="1"/>
  <c r="N161" i="1"/>
  <c r="Z161" i="1" s="1"/>
  <c r="AG161" i="1" s="1"/>
  <c r="L161" i="1"/>
  <c r="E161" i="1"/>
  <c r="AK160" i="1"/>
  <c r="AJ160" i="1"/>
  <c r="AI160" i="1"/>
  <c r="AF160" i="1"/>
  <c r="X160" i="1"/>
  <c r="Y160" i="1" s="1"/>
  <c r="W160" i="1"/>
  <c r="AA160" i="1" s="1"/>
  <c r="U160" i="1"/>
  <c r="T160" i="1"/>
  <c r="S160" i="1"/>
  <c r="Q160" i="1"/>
  <c r="P160" i="1"/>
  <c r="AH160" i="1" s="1"/>
  <c r="O160" i="1"/>
  <c r="N160" i="1"/>
  <c r="L160" i="1"/>
  <c r="Z160" i="1" s="1"/>
  <c r="E160" i="1"/>
  <c r="AJ159" i="1"/>
  <c r="AK159" i="1" s="1"/>
  <c r="AI159" i="1"/>
  <c r="AH159" i="1"/>
  <c r="X159" i="1"/>
  <c r="W159" i="1"/>
  <c r="U159" i="1"/>
  <c r="T159" i="1"/>
  <c r="AF159" i="1" s="1"/>
  <c r="S159" i="1"/>
  <c r="Q159" i="1"/>
  <c r="P159" i="1"/>
  <c r="O159" i="1"/>
  <c r="Y159" i="1" s="1"/>
  <c r="N159" i="1"/>
  <c r="Z159" i="1" s="1"/>
  <c r="L159" i="1"/>
  <c r="E159" i="1"/>
  <c r="AK158" i="1"/>
  <c r="AJ158" i="1"/>
  <c r="AI158" i="1"/>
  <c r="AF158" i="1"/>
  <c r="X158" i="1"/>
  <c r="Y158" i="1" s="1"/>
  <c r="W158" i="1"/>
  <c r="AA158" i="1" s="1"/>
  <c r="U158" i="1"/>
  <c r="T158" i="1"/>
  <c r="S158" i="1"/>
  <c r="Q158" i="1"/>
  <c r="P158" i="1"/>
  <c r="AH158" i="1" s="1"/>
  <c r="O158" i="1"/>
  <c r="N158" i="1"/>
  <c r="L158" i="1"/>
  <c r="Z158" i="1" s="1"/>
  <c r="E158" i="1"/>
  <c r="AJ157" i="1"/>
  <c r="AK157" i="1" s="1"/>
  <c r="AI157" i="1"/>
  <c r="AH157" i="1"/>
  <c r="AD157" i="1"/>
  <c r="X157" i="1"/>
  <c r="Y157" i="1" s="1"/>
  <c r="W157" i="1"/>
  <c r="AA157" i="1" s="1"/>
  <c r="U157" i="1"/>
  <c r="T157" i="1"/>
  <c r="AF157" i="1" s="1"/>
  <c r="S157" i="1"/>
  <c r="Q157" i="1"/>
  <c r="P157" i="1"/>
  <c r="O157" i="1"/>
  <c r="N157" i="1"/>
  <c r="Z157" i="1" s="1"/>
  <c r="L157" i="1"/>
  <c r="E157" i="1"/>
  <c r="AJ156" i="1"/>
  <c r="AK156" i="1" s="1"/>
  <c r="AA156" i="1" s="1"/>
  <c r="AI156" i="1"/>
  <c r="AF156" i="1"/>
  <c r="Z156" i="1"/>
  <c r="X156" i="1"/>
  <c r="Y156" i="1" s="1"/>
  <c r="W156" i="1"/>
  <c r="U156" i="1"/>
  <c r="T156" i="1"/>
  <c r="S156" i="1"/>
  <c r="Q156" i="1"/>
  <c r="P156" i="1"/>
  <c r="O156" i="1"/>
  <c r="N156" i="1"/>
  <c r="L156" i="1"/>
  <c r="E156" i="1"/>
  <c r="AJ155" i="1"/>
  <c r="AK155" i="1" s="1"/>
  <c r="AI155" i="1"/>
  <c r="AH155" i="1"/>
  <c r="AD155" i="1"/>
  <c r="AB155" i="1"/>
  <c r="X155" i="1"/>
  <c r="Y155" i="1" s="1"/>
  <c r="W155" i="1"/>
  <c r="U155" i="1"/>
  <c r="T155" i="1"/>
  <c r="AF155" i="1" s="1"/>
  <c r="S155" i="1"/>
  <c r="Q155" i="1"/>
  <c r="P155" i="1"/>
  <c r="O155" i="1"/>
  <c r="N155" i="1"/>
  <c r="Z155" i="1" s="1"/>
  <c r="AG155" i="1" s="1"/>
  <c r="L155" i="1"/>
  <c r="E155" i="1"/>
  <c r="AJ154" i="1"/>
  <c r="AK154" i="1" s="1"/>
  <c r="AA154" i="1" s="1"/>
  <c r="AI154" i="1"/>
  <c r="AF154" i="1"/>
  <c r="Z154" i="1"/>
  <c r="X154" i="1"/>
  <c r="Y154" i="1" s="1"/>
  <c r="W154" i="1"/>
  <c r="U154" i="1"/>
  <c r="T154" i="1"/>
  <c r="S154" i="1"/>
  <c r="Q154" i="1"/>
  <c r="P154" i="1"/>
  <c r="AH154" i="1" s="1"/>
  <c r="O154" i="1"/>
  <c r="N154" i="1"/>
  <c r="L154" i="1"/>
  <c r="E154" i="1"/>
  <c r="AJ153" i="1"/>
  <c r="AK153" i="1" s="1"/>
  <c r="AI153" i="1"/>
  <c r="AH153" i="1"/>
  <c r="AD153" i="1"/>
  <c r="AB153" i="1"/>
  <c r="X153" i="1"/>
  <c r="W153" i="1"/>
  <c r="U153" i="1"/>
  <c r="T153" i="1"/>
  <c r="AF153" i="1" s="1"/>
  <c r="S153" i="1"/>
  <c r="Q153" i="1"/>
  <c r="P153" i="1"/>
  <c r="O153" i="1"/>
  <c r="Y153" i="1" s="1"/>
  <c r="N153" i="1"/>
  <c r="Z153" i="1" s="1"/>
  <c r="AG153" i="1" s="1"/>
  <c r="L153" i="1"/>
  <c r="E153" i="1"/>
  <c r="AK152" i="1"/>
  <c r="AJ152" i="1"/>
  <c r="AI152" i="1"/>
  <c r="AG152" i="1"/>
  <c r="AF152" i="1"/>
  <c r="X152" i="1"/>
  <c r="Y152" i="1" s="1"/>
  <c r="W152" i="1"/>
  <c r="AA152" i="1" s="1"/>
  <c r="U152" i="1"/>
  <c r="T152" i="1"/>
  <c r="S152" i="1"/>
  <c r="Q152" i="1"/>
  <c r="P152" i="1"/>
  <c r="AH152" i="1" s="1"/>
  <c r="O152" i="1"/>
  <c r="N152" i="1"/>
  <c r="L152" i="1"/>
  <c r="Z152" i="1" s="1"/>
  <c r="E152" i="1"/>
  <c r="AJ151" i="1"/>
  <c r="AK151" i="1" s="1"/>
  <c r="AI151" i="1"/>
  <c r="AH151" i="1"/>
  <c r="X151" i="1"/>
  <c r="W151" i="1"/>
  <c r="U151" i="1"/>
  <c r="T151" i="1"/>
  <c r="AF151" i="1" s="1"/>
  <c r="S151" i="1"/>
  <c r="Q151" i="1"/>
  <c r="P151" i="1"/>
  <c r="O151" i="1"/>
  <c r="Y151" i="1" s="1"/>
  <c r="N151" i="1"/>
  <c r="Z151" i="1" s="1"/>
  <c r="L151" i="1"/>
  <c r="E151" i="1"/>
  <c r="AK150" i="1"/>
  <c r="AJ150" i="1"/>
  <c r="AI150" i="1"/>
  <c r="AF150" i="1"/>
  <c r="AA150" i="1"/>
  <c r="X150" i="1"/>
  <c r="Y150" i="1" s="1"/>
  <c r="W150" i="1"/>
  <c r="U150" i="1"/>
  <c r="T150" i="1"/>
  <c r="S150" i="1"/>
  <c r="Q150" i="1"/>
  <c r="P150" i="1"/>
  <c r="AH150" i="1" s="1"/>
  <c r="O150" i="1"/>
  <c r="N150" i="1"/>
  <c r="L150" i="1"/>
  <c r="Z150" i="1" s="1"/>
  <c r="E150" i="1"/>
  <c r="AJ149" i="1"/>
  <c r="AK149" i="1" s="1"/>
  <c r="AI149" i="1"/>
  <c r="AH149" i="1"/>
  <c r="X149" i="1"/>
  <c r="Y149" i="1" s="1"/>
  <c r="W149" i="1"/>
  <c r="AA149" i="1" s="1"/>
  <c r="U149" i="1"/>
  <c r="T149" i="1"/>
  <c r="AF149" i="1" s="1"/>
  <c r="S149" i="1"/>
  <c r="Q149" i="1"/>
  <c r="P149" i="1"/>
  <c r="O149" i="1"/>
  <c r="N149" i="1"/>
  <c r="Z149" i="1" s="1"/>
  <c r="L149" i="1"/>
  <c r="E149" i="1"/>
  <c r="AJ148" i="1"/>
  <c r="AK148" i="1" s="1"/>
  <c r="AA148" i="1" s="1"/>
  <c r="AI148" i="1"/>
  <c r="AF148" i="1"/>
  <c r="Z148" i="1"/>
  <c r="X148" i="1"/>
  <c r="Y148" i="1" s="1"/>
  <c r="W148" i="1"/>
  <c r="U148" i="1"/>
  <c r="T148" i="1"/>
  <c r="S148" i="1"/>
  <c r="Q148" i="1"/>
  <c r="P148" i="1"/>
  <c r="O148" i="1"/>
  <c r="N148" i="1"/>
  <c r="L148" i="1"/>
  <c r="E148" i="1"/>
  <c r="AJ147" i="1"/>
  <c r="AK147" i="1" s="1"/>
  <c r="AI147" i="1"/>
  <c r="AH147" i="1"/>
  <c r="AD147" i="1"/>
  <c r="AB147" i="1"/>
  <c r="X147" i="1"/>
  <c r="Y147" i="1" s="1"/>
  <c r="W147" i="1"/>
  <c r="U147" i="1"/>
  <c r="T147" i="1"/>
  <c r="AF147" i="1" s="1"/>
  <c r="S147" i="1"/>
  <c r="Q147" i="1"/>
  <c r="P147" i="1"/>
  <c r="O147" i="1"/>
  <c r="N147" i="1"/>
  <c r="Z147" i="1" s="1"/>
  <c r="AG147" i="1" s="1"/>
  <c r="L147" i="1"/>
  <c r="E147" i="1"/>
  <c r="AJ146" i="1"/>
  <c r="AK146" i="1" s="1"/>
  <c r="AA146" i="1" s="1"/>
  <c r="AI146" i="1"/>
  <c r="AF146" i="1"/>
  <c r="Z146" i="1"/>
  <c r="X146" i="1"/>
  <c r="Y146" i="1" s="1"/>
  <c r="W146" i="1"/>
  <c r="U146" i="1"/>
  <c r="T146" i="1"/>
  <c r="S146" i="1"/>
  <c r="Q146" i="1"/>
  <c r="P146" i="1"/>
  <c r="AH146" i="1" s="1"/>
  <c r="O146" i="1"/>
  <c r="N146" i="1"/>
  <c r="L146" i="1"/>
  <c r="E146" i="1"/>
  <c r="AJ145" i="1"/>
  <c r="AK145" i="1" s="1"/>
  <c r="AI145" i="1"/>
  <c r="AH145" i="1"/>
  <c r="AD145" i="1"/>
  <c r="AB145" i="1"/>
  <c r="X145" i="1"/>
  <c r="W145" i="1"/>
  <c r="U145" i="1"/>
  <c r="T145" i="1"/>
  <c r="AF145" i="1" s="1"/>
  <c r="S145" i="1"/>
  <c r="Q145" i="1"/>
  <c r="P145" i="1"/>
  <c r="O145" i="1"/>
  <c r="Y145" i="1" s="1"/>
  <c r="N145" i="1"/>
  <c r="Z145" i="1" s="1"/>
  <c r="AG145" i="1" s="1"/>
  <c r="L145" i="1"/>
  <c r="E145" i="1"/>
  <c r="AK144" i="1"/>
  <c r="AJ144" i="1"/>
  <c r="AI144" i="1"/>
  <c r="AG144" i="1"/>
  <c r="AF144" i="1"/>
  <c r="X144" i="1"/>
  <c r="Y144" i="1" s="1"/>
  <c r="W144" i="1"/>
  <c r="U144" i="1"/>
  <c r="T144" i="1"/>
  <c r="S144" i="1"/>
  <c r="Q144" i="1"/>
  <c r="P144" i="1"/>
  <c r="AH144" i="1" s="1"/>
  <c r="O144" i="1"/>
  <c r="N144" i="1"/>
  <c r="L144" i="1"/>
  <c r="Z144" i="1" s="1"/>
  <c r="E144" i="1"/>
  <c r="AJ143" i="1"/>
  <c r="AK143" i="1" s="1"/>
  <c r="AI143" i="1"/>
  <c r="AH143" i="1"/>
  <c r="X143" i="1"/>
  <c r="Y143" i="1" s="1"/>
  <c r="W143" i="1"/>
  <c r="U143" i="1"/>
  <c r="T143" i="1"/>
  <c r="AF143" i="1" s="1"/>
  <c r="S143" i="1"/>
  <c r="Q143" i="1"/>
  <c r="P143" i="1"/>
  <c r="O143" i="1"/>
  <c r="N143" i="1"/>
  <c r="Z143" i="1" s="1"/>
  <c r="L143" i="1"/>
  <c r="E143" i="1"/>
  <c r="AJ142" i="1"/>
  <c r="AK142" i="1" s="1"/>
  <c r="AA142" i="1" s="1"/>
  <c r="AI142" i="1"/>
  <c r="AF142" i="1"/>
  <c r="X142" i="1"/>
  <c r="Y142" i="1" s="1"/>
  <c r="W142" i="1"/>
  <c r="U142" i="1"/>
  <c r="T142" i="1"/>
  <c r="S142" i="1"/>
  <c r="Q142" i="1"/>
  <c r="P142" i="1"/>
  <c r="O142" i="1"/>
  <c r="N142" i="1"/>
  <c r="L142" i="1"/>
  <c r="Z142" i="1" s="1"/>
  <c r="E142" i="1"/>
  <c r="AJ141" i="1"/>
  <c r="AK141" i="1" s="1"/>
  <c r="AI141" i="1"/>
  <c r="AH141" i="1"/>
  <c r="X141" i="1"/>
  <c r="Y141" i="1" s="1"/>
  <c r="W141" i="1"/>
  <c r="AA141" i="1" s="1"/>
  <c r="U141" i="1"/>
  <c r="T141" i="1"/>
  <c r="AF141" i="1" s="1"/>
  <c r="S141" i="1"/>
  <c r="Q141" i="1"/>
  <c r="P141" i="1"/>
  <c r="O141" i="1"/>
  <c r="N141" i="1"/>
  <c r="Z141" i="1" s="1"/>
  <c r="AD141" i="1" s="1"/>
  <c r="L141" i="1"/>
  <c r="E141" i="1"/>
  <c r="AJ140" i="1"/>
  <c r="AK140" i="1" s="1"/>
  <c r="AI140" i="1"/>
  <c r="AF140" i="1"/>
  <c r="AA140" i="1"/>
  <c r="Z140" i="1"/>
  <c r="X140" i="1"/>
  <c r="Y140" i="1" s="1"/>
  <c r="W140" i="1"/>
  <c r="U140" i="1"/>
  <c r="T140" i="1"/>
  <c r="S140" i="1"/>
  <c r="Q140" i="1"/>
  <c r="P140" i="1"/>
  <c r="AH140" i="1" s="1"/>
  <c r="O140" i="1"/>
  <c r="N140" i="1"/>
  <c r="L140" i="1"/>
  <c r="E140" i="1"/>
  <c r="AJ139" i="1"/>
  <c r="AK139" i="1" s="1"/>
  <c r="AI139" i="1"/>
  <c r="AH139" i="1"/>
  <c r="AD139" i="1"/>
  <c r="AB139" i="1"/>
  <c r="X139" i="1"/>
  <c r="Y139" i="1" s="1"/>
  <c r="W139" i="1"/>
  <c r="AA139" i="1" s="1"/>
  <c r="U139" i="1"/>
  <c r="T139" i="1"/>
  <c r="AF139" i="1" s="1"/>
  <c r="S139" i="1"/>
  <c r="Q139" i="1"/>
  <c r="P139" i="1"/>
  <c r="O139" i="1"/>
  <c r="N139" i="1"/>
  <c r="Z139" i="1" s="1"/>
  <c r="AG139" i="1" s="1"/>
  <c r="L139" i="1"/>
  <c r="E139" i="1"/>
  <c r="AJ138" i="1"/>
  <c r="AK138" i="1" s="1"/>
  <c r="AI138" i="1"/>
  <c r="AH138" i="1"/>
  <c r="AF138" i="1"/>
  <c r="AA138" i="1"/>
  <c r="X138" i="1"/>
  <c r="Y138" i="1" s="1"/>
  <c r="W138" i="1"/>
  <c r="U138" i="1"/>
  <c r="T138" i="1"/>
  <c r="S138" i="1"/>
  <c r="Q138" i="1"/>
  <c r="P138" i="1"/>
  <c r="O138" i="1"/>
  <c r="N138" i="1"/>
  <c r="L138" i="1"/>
  <c r="Z138" i="1" s="1"/>
  <c r="AB138" i="1" s="1"/>
  <c r="E138" i="1"/>
  <c r="AJ137" i="1"/>
  <c r="AK137" i="1" s="1"/>
  <c r="AI137" i="1"/>
  <c r="Z137" i="1"/>
  <c r="X137" i="1"/>
  <c r="W137" i="1"/>
  <c r="AA137" i="1" s="1"/>
  <c r="U137" i="1"/>
  <c r="T137" i="1"/>
  <c r="AF137" i="1" s="1"/>
  <c r="S137" i="1"/>
  <c r="Q137" i="1"/>
  <c r="P137" i="1"/>
  <c r="AH137" i="1" s="1"/>
  <c r="O137" i="1"/>
  <c r="Y137" i="1" s="1"/>
  <c r="N137" i="1"/>
  <c r="L137" i="1"/>
  <c r="E137" i="1"/>
  <c r="AK136" i="1"/>
  <c r="AA136" i="1" s="1"/>
  <c r="AJ136" i="1"/>
  <c r="AI136" i="1"/>
  <c r="AH136" i="1"/>
  <c r="AG136" i="1"/>
  <c r="AF136" i="1"/>
  <c r="Z136" i="1"/>
  <c r="X136" i="1"/>
  <c r="Y136" i="1" s="1"/>
  <c r="W136" i="1"/>
  <c r="U136" i="1"/>
  <c r="T136" i="1"/>
  <c r="S136" i="1"/>
  <c r="Q136" i="1"/>
  <c r="P136" i="1"/>
  <c r="O136" i="1"/>
  <c r="N136" i="1"/>
  <c r="L136" i="1"/>
  <c r="E136" i="1"/>
  <c r="AJ135" i="1"/>
  <c r="AK135" i="1" s="1"/>
  <c r="AI135" i="1"/>
  <c r="X135" i="1"/>
  <c r="Y135" i="1" s="1"/>
  <c r="W135" i="1"/>
  <c r="U135" i="1"/>
  <c r="T135" i="1"/>
  <c r="AF135" i="1" s="1"/>
  <c r="S135" i="1"/>
  <c r="Q135" i="1"/>
  <c r="P135" i="1"/>
  <c r="O135" i="1"/>
  <c r="N135" i="1"/>
  <c r="Z135" i="1" s="1"/>
  <c r="L135" i="1"/>
  <c r="E135" i="1"/>
  <c r="AJ134" i="1"/>
  <c r="AK134" i="1" s="1"/>
  <c r="AA134" i="1" s="1"/>
  <c r="AI134" i="1"/>
  <c r="AF134" i="1"/>
  <c r="Z134" i="1"/>
  <c r="X134" i="1"/>
  <c r="Y134" i="1" s="1"/>
  <c r="W134" i="1"/>
  <c r="U134" i="1"/>
  <c r="T134" i="1"/>
  <c r="S134" i="1"/>
  <c r="Q134" i="1"/>
  <c r="P134" i="1"/>
  <c r="O134" i="1"/>
  <c r="N134" i="1"/>
  <c r="L134" i="1"/>
  <c r="E134" i="1"/>
  <c r="AJ133" i="1"/>
  <c r="AK133" i="1" s="1"/>
  <c r="AI133" i="1"/>
  <c r="X133" i="1"/>
  <c r="Y133" i="1" s="1"/>
  <c r="W133" i="1"/>
  <c r="U133" i="1"/>
  <c r="T133" i="1"/>
  <c r="AF133" i="1" s="1"/>
  <c r="S133" i="1"/>
  <c r="Q133" i="1"/>
  <c r="P133" i="1"/>
  <c r="O133" i="1"/>
  <c r="N133" i="1"/>
  <c r="Z133" i="1" s="1"/>
  <c r="L133" i="1"/>
  <c r="E133" i="1"/>
  <c r="AJ132" i="1"/>
  <c r="AK132" i="1" s="1"/>
  <c r="AI132" i="1"/>
  <c r="AF132" i="1"/>
  <c r="X132" i="1"/>
  <c r="Y132" i="1" s="1"/>
  <c r="W132" i="1"/>
  <c r="AA132" i="1" s="1"/>
  <c r="U132" i="1"/>
  <c r="T132" i="1"/>
  <c r="S132" i="1"/>
  <c r="Q132" i="1"/>
  <c r="P132" i="1"/>
  <c r="O132" i="1"/>
  <c r="N132" i="1"/>
  <c r="L132" i="1"/>
  <c r="Z132" i="1" s="1"/>
  <c r="E132" i="1"/>
  <c r="AJ131" i="1"/>
  <c r="AK131" i="1" s="1"/>
  <c r="AI131" i="1"/>
  <c r="AH131" i="1"/>
  <c r="AB131" i="1"/>
  <c r="Z131" i="1"/>
  <c r="X131" i="1"/>
  <c r="Y131" i="1" s="1"/>
  <c r="W131" i="1"/>
  <c r="AA131" i="1" s="1"/>
  <c r="U131" i="1"/>
  <c r="T131" i="1"/>
  <c r="AF131" i="1" s="1"/>
  <c r="S131" i="1"/>
  <c r="Q131" i="1"/>
  <c r="P131" i="1"/>
  <c r="O131" i="1"/>
  <c r="N131" i="1"/>
  <c r="L131" i="1"/>
  <c r="E131" i="1"/>
  <c r="AJ130" i="1"/>
  <c r="AK130" i="1" s="1"/>
  <c r="AI130" i="1"/>
  <c r="AH130" i="1"/>
  <c r="AF130" i="1"/>
  <c r="AA130" i="1"/>
  <c r="X130" i="1"/>
  <c r="Y130" i="1" s="1"/>
  <c r="W130" i="1"/>
  <c r="U130" i="1"/>
  <c r="T130" i="1"/>
  <c r="S130" i="1"/>
  <c r="Q130" i="1"/>
  <c r="P130" i="1"/>
  <c r="O130" i="1"/>
  <c r="N130" i="1"/>
  <c r="L130" i="1"/>
  <c r="Z130" i="1" s="1"/>
  <c r="AB130" i="1" s="1"/>
  <c r="E130" i="1"/>
  <c r="AJ129" i="1"/>
  <c r="AK129" i="1" s="1"/>
  <c r="AI129" i="1"/>
  <c r="Z129" i="1"/>
  <c r="X129" i="1"/>
  <c r="W129" i="1"/>
  <c r="AA129" i="1" s="1"/>
  <c r="U129" i="1"/>
  <c r="T129" i="1"/>
  <c r="AF129" i="1" s="1"/>
  <c r="S129" i="1"/>
  <c r="Q129" i="1"/>
  <c r="P129" i="1"/>
  <c r="AH129" i="1" s="1"/>
  <c r="O129" i="1"/>
  <c r="Y129" i="1" s="1"/>
  <c r="N129" i="1"/>
  <c r="L129" i="1"/>
  <c r="E129" i="1"/>
  <c r="AK128" i="1"/>
  <c r="AJ128" i="1"/>
  <c r="AI128" i="1"/>
  <c r="AH128" i="1"/>
  <c r="AG128" i="1"/>
  <c r="X128" i="1"/>
  <c r="Y128" i="1" s="1"/>
  <c r="W128" i="1"/>
  <c r="U128" i="1"/>
  <c r="T128" i="1"/>
  <c r="AF128" i="1" s="1"/>
  <c r="S128" i="1"/>
  <c r="Q128" i="1"/>
  <c r="P128" i="1"/>
  <c r="O128" i="1"/>
  <c r="N128" i="1"/>
  <c r="L128" i="1"/>
  <c r="Z128" i="1" s="1"/>
  <c r="E128" i="1"/>
  <c r="AJ127" i="1"/>
  <c r="AK127" i="1" s="1"/>
  <c r="AI127" i="1"/>
  <c r="AF127" i="1"/>
  <c r="AD127" i="1"/>
  <c r="Z127" i="1"/>
  <c r="X127" i="1"/>
  <c r="W127" i="1"/>
  <c r="AA127" i="1" s="1"/>
  <c r="U127" i="1"/>
  <c r="T127" i="1"/>
  <c r="S127" i="1"/>
  <c r="Q127" i="1"/>
  <c r="P127" i="1"/>
  <c r="AH127" i="1" s="1"/>
  <c r="O127" i="1"/>
  <c r="Y127" i="1" s="1"/>
  <c r="N127" i="1"/>
  <c r="L127" i="1"/>
  <c r="E127" i="1"/>
  <c r="AK126" i="1"/>
  <c r="AJ126" i="1"/>
  <c r="AI126" i="1"/>
  <c r="AH126" i="1"/>
  <c r="AB126" i="1"/>
  <c r="X126" i="1"/>
  <c r="Y126" i="1" s="1"/>
  <c r="W126" i="1"/>
  <c r="AA126" i="1" s="1"/>
  <c r="U126" i="1"/>
  <c r="T126" i="1"/>
  <c r="AF126" i="1" s="1"/>
  <c r="S126" i="1"/>
  <c r="Q126" i="1"/>
  <c r="P126" i="1"/>
  <c r="O126" i="1"/>
  <c r="N126" i="1"/>
  <c r="L126" i="1"/>
  <c r="Z126" i="1" s="1"/>
  <c r="AD126" i="1" s="1"/>
  <c r="E126" i="1"/>
  <c r="AJ125" i="1"/>
  <c r="AK125" i="1" s="1"/>
  <c r="AI125" i="1"/>
  <c r="AF125" i="1"/>
  <c r="AD125" i="1"/>
  <c r="Z125" i="1"/>
  <c r="X125" i="1"/>
  <c r="W125" i="1"/>
  <c r="AA125" i="1" s="1"/>
  <c r="U125" i="1"/>
  <c r="T125" i="1"/>
  <c r="S125" i="1"/>
  <c r="Q125" i="1"/>
  <c r="P125" i="1"/>
  <c r="AH125" i="1" s="1"/>
  <c r="O125" i="1"/>
  <c r="Y125" i="1" s="1"/>
  <c r="N125" i="1"/>
  <c r="L125" i="1"/>
  <c r="E125" i="1"/>
  <c r="AK124" i="1"/>
  <c r="AJ124" i="1"/>
  <c r="AI124" i="1"/>
  <c r="AH124" i="1"/>
  <c r="AA124" i="1"/>
  <c r="X124" i="1"/>
  <c r="Y124" i="1" s="1"/>
  <c r="W124" i="1"/>
  <c r="U124" i="1"/>
  <c r="T124" i="1"/>
  <c r="AF124" i="1" s="1"/>
  <c r="S124" i="1"/>
  <c r="Q124" i="1"/>
  <c r="P124" i="1"/>
  <c r="O124" i="1"/>
  <c r="N124" i="1"/>
  <c r="L124" i="1"/>
  <c r="E124" i="1"/>
  <c r="AJ123" i="1"/>
  <c r="AK123" i="1" s="1"/>
  <c r="AI123" i="1"/>
  <c r="Z123" i="1"/>
  <c r="X123" i="1"/>
  <c r="W123" i="1"/>
  <c r="U123" i="1"/>
  <c r="T123" i="1"/>
  <c r="AF123" i="1" s="1"/>
  <c r="S123" i="1"/>
  <c r="Q123" i="1"/>
  <c r="P123" i="1"/>
  <c r="O123" i="1"/>
  <c r="Y123" i="1" s="1"/>
  <c r="N123" i="1"/>
  <c r="L123" i="1"/>
  <c r="E123" i="1"/>
  <c r="AK122" i="1"/>
  <c r="AJ122" i="1"/>
  <c r="AI122" i="1"/>
  <c r="AH122" i="1"/>
  <c r="AA122" i="1"/>
  <c r="X122" i="1"/>
  <c r="Y122" i="1" s="1"/>
  <c r="W122" i="1"/>
  <c r="U122" i="1"/>
  <c r="T122" i="1"/>
  <c r="AF122" i="1" s="1"/>
  <c r="S122" i="1"/>
  <c r="Q122" i="1"/>
  <c r="P122" i="1"/>
  <c r="O122" i="1"/>
  <c r="N122" i="1"/>
  <c r="L122" i="1"/>
  <c r="E122" i="1"/>
  <c r="AJ121" i="1"/>
  <c r="AK121" i="1" s="1"/>
  <c r="AI121" i="1"/>
  <c r="Z121" i="1"/>
  <c r="AD121" i="1" s="1"/>
  <c r="X121" i="1"/>
  <c r="W121" i="1"/>
  <c r="U121" i="1"/>
  <c r="T121" i="1"/>
  <c r="AF121" i="1" s="1"/>
  <c r="S121" i="1"/>
  <c r="Q121" i="1"/>
  <c r="P121" i="1"/>
  <c r="AH121" i="1" s="1"/>
  <c r="O121" i="1"/>
  <c r="Y121" i="1" s="1"/>
  <c r="N121" i="1"/>
  <c r="L121" i="1"/>
  <c r="E121" i="1"/>
  <c r="AK120" i="1"/>
  <c r="AJ120" i="1"/>
  <c r="AI120" i="1"/>
  <c r="AH120" i="1"/>
  <c r="X120" i="1"/>
  <c r="Y120" i="1" s="1"/>
  <c r="W120" i="1"/>
  <c r="AA120" i="1" s="1"/>
  <c r="U120" i="1"/>
  <c r="T120" i="1"/>
  <c r="AF120" i="1" s="1"/>
  <c r="S120" i="1"/>
  <c r="Q120" i="1"/>
  <c r="P120" i="1"/>
  <c r="O120" i="1"/>
  <c r="N120" i="1"/>
  <c r="L120" i="1"/>
  <c r="Z120" i="1" s="1"/>
  <c r="E120" i="1"/>
  <c r="AJ119" i="1"/>
  <c r="AK119" i="1" s="1"/>
  <c r="AI119" i="1"/>
  <c r="AF119" i="1"/>
  <c r="AD119" i="1"/>
  <c r="Z119" i="1"/>
  <c r="X119" i="1"/>
  <c r="W119" i="1"/>
  <c r="AA119" i="1" s="1"/>
  <c r="U119" i="1"/>
  <c r="T119" i="1"/>
  <c r="S119" i="1"/>
  <c r="Q119" i="1"/>
  <c r="P119" i="1"/>
  <c r="AH119" i="1" s="1"/>
  <c r="O119" i="1"/>
  <c r="Y119" i="1" s="1"/>
  <c r="N119" i="1"/>
  <c r="L119" i="1"/>
  <c r="E119" i="1"/>
  <c r="AK118" i="1"/>
  <c r="AJ118" i="1"/>
  <c r="AI118" i="1"/>
  <c r="AH118" i="1"/>
  <c r="AB118" i="1"/>
  <c r="X118" i="1"/>
  <c r="Y118" i="1" s="1"/>
  <c r="W118" i="1"/>
  <c r="AA118" i="1" s="1"/>
  <c r="U118" i="1"/>
  <c r="T118" i="1"/>
  <c r="AF118" i="1" s="1"/>
  <c r="S118" i="1"/>
  <c r="Q118" i="1"/>
  <c r="P118" i="1"/>
  <c r="O118" i="1"/>
  <c r="N118" i="1"/>
  <c r="L118" i="1"/>
  <c r="Z118" i="1" s="1"/>
  <c r="AD118" i="1" s="1"/>
  <c r="E118" i="1"/>
  <c r="AJ117" i="1"/>
  <c r="AK117" i="1" s="1"/>
  <c r="AI117" i="1"/>
  <c r="AF117" i="1"/>
  <c r="AD117" i="1"/>
  <c r="Z117" i="1"/>
  <c r="X117" i="1"/>
  <c r="W117" i="1"/>
  <c r="AA117" i="1" s="1"/>
  <c r="U117" i="1"/>
  <c r="T117" i="1"/>
  <c r="S117" i="1"/>
  <c r="Q117" i="1"/>
  <c r="P117" i="1"/>
  <c r="AH117" i="1" s="1"/>
  <c r="O117" i="1"/>
  <c r="Y117" i="1" s="1"/>
  <c r="N117" i="1"/>
  <c r="L117" i="1"/>
  <c r="E117" i="1"/>
  <c r="AK116" i="1"/>
  <c r="AJ116" i="1"/>
  <c r="AI116" i="1"/>
  <c r="AH116" i="1"/>
  <c r="AA116" i="1"/>
  <c r="X116" i="1"/>
  <c r="Y116" i="1" s="1"/>
  <c r="W116" i="1"/>
  <c r="U116" i="1"/>
  <c r="T116" i="1"/>
  <c r="AF116" i="1" s="1"/>
  <c r="S116" i="1"/>
  <c r="Q116" i="1"/>
  <c r="P116" i="1"/>
  <c r="O116" i="1"/>
  <c r="N116" i="1"/>
  <c r="L116" i="1"/>
  <c r="E116" i="1"/>
  <c r="AJ115" i="1"/>
  <c r="AK115" i="1" s="1"/>
  <c r="AI115" i="1"/>
  <c r="Z115" i="1"/>
  <c r="X115" i="1"/>
  <c r="W115" i="1"/>
  <c r="U115" i="1"/>
  <c r="T115" i="1"/>
  <c r="AF115" i="1" s="1"/>
  <c r="S115" i="1"/>
  <c r="Q115" i="1"/>
  <c r="P115" i="1"/>
  <c r="O115" i="1"/>
  <c r="Y115" i="1" s="1"/>
  <c r="N115" i="1"/>
  <c r="L115" i="1"/>
  <c r="E115" i="1"/>
  <c r="AK114" i="1"/>
  <c r="AJ114" i="1"/>
  <c r="AI114" i="1"/>
  <c r="AH114" i="1"/>
  <c r="AA114" i="1"/>
  <c r="X114" i="1"/>
  <c r="Y114" i="1" s="1"/>
  <c r="W114" i="1"/>
  <c r="U114" i="1"/>
  <c r="T114" i="1"/>
  <c r="AF114" i="1" s="1"/>
  <c r="S114" i="1"/>
  <c r="Q114" i="1"/>
  <c r="P114" i="1"/>
  <c r="O114" i="1"/>
  <c r="N114" i="1"/>
  <c r="L114" i="1"/>
  <c r="E114" i="1"/>
  <c r="AJ113" i="1"/>
  <c r="AK113" i="1" s="1"/>
  <c r="AI113" i="1"/>
  <c r="Z113" i="1"/>
  <c r="AD113" i="1" s="1"/>
  <c r="X113" i="1"/>
  <c r="W113" i="1"/>
  <c r="U113" i="1"/>
  <c r="T113" i="1"/>
  <c r="AF113" i="1" s="1"/>
  <c r="S113" i="1"/>
  <c r="Q113" i="1"/>
  <c r="P113" i="1"/>
  <c r="AH113" i="1" s="1"/>
  <c r="O113" i="1"/>
  <c r="Y113" i="1" s="1"/>
  <c r="N113" i="1"/>
  <c r="L113" i="1"/>
  <c r="E113" i="1"/>
  <c r="AK112" i="1"/>
  <c r="AJ112" i="1"/>
  <c r="AI112" i="1"/>
  <c r="AH112" i="1"/>
  <c r="X112" i="1"/>
  <c r="Y112" i="1" s="1"/>
  <c r="W112" i="1"/>
  <c r="AA112" i="1" s="1"/>
  <c r="U112" i="1"/>
  <c r="T112" i="1"/>
  <c r="AF112" i="1" s="1"/>
  <c r="S112" i="1"/>
  <c r="Q112" i="1"/>
  <c r="P112" i="1"/>
  <c r="O112" i="1"/>
  <c r="N112" i="1"/>
  <c r="L112" i="1"/>
  <c r="Z112" i="1" s="1"/>
  <c r="E112" i="1"/>
  <c r="AJ111" i="1"/>
  <c r="AK111" i="1" s="1"/>
  <c r="AI111" i="1"/>
  <c r="AF111" i="1"/>
  <c r="AD111" i="1"/>
  <c r="Z111" i="1"/>
  <c r="X111" i="1"/>
  <c r="W111" i="1"/>
  <c r="AA111" i="1" s="1"/>
  <c r="U111" i="1"/>
  <c r="T111" i="1"/>
  <c r="S111" i="1"/>
  <c r="Q111" i="1"/>
  <c r="P111" i="1"/>
  <c r="AH111" i="1" s="1"/>
  <c r="O111" i="1"/>
  <c r="Y111" i="1" s="1"/>
  <c r="N111" i="1"/>
  <c r="L111" i="1"/>
  <c r="E111" i="1"/>
  <c r="AK110" i="1"/>
  <c r="AJ110" i="1"/>
  <c r="AI110" i="1"/>
  <c r="AH110" i="1"/>
  <c r="AB110" i="1"/>
  <c r="X110" i="1"/>
  <c r="Y110" i="1" s="1"/>
  <c r="W110" i="1"/>
  <c r="AA110" i="1" s="1"/>
  <c r="U110" i="1"/>
  <c r="T110" i="1"/>
  <c r="AF110" i="1" s="1"/>
  <c r="S110" i="1"/>
  <c r="Q110" i="1"/>
  <c r="P110" i="1"/>
  <c r="O110" i="1"/>
  <c r="N110" i="1"/>
  <c r="L110" i="1"/>
  <c r="Z110" i="1" s="1"/>
  <c r="AD110" i="1" s="1"/>
  <c r="E110" i="1"/>
  <c r="AJ109" i="1"/>
  <c r="AK109" i="1" s="1"/>
  <c r="AI109" i="1"/>
  <c r="AF109" i="1"/>
  <c r="AD109" i="1"/>
  <c r="Z109" i="1"/>
  <c r="X109" i="1"/>
  <c r="W109" i="1"/>
  <c r="AA109" i="1" s="1"/>
  <c r="U109" i="1"/>
  <c r="T109" i="1"/>
  <c r="S109" i="1"/>
  <c r="Q109" i="1"/>
  <c r="P109" i="1"/>
  <c r="AH109" i="1" s="1"/>
  <c r="O109" i="1"/>
  <c r="Y109" i="1" s="1"/>
  <c r="N109" i="1"/>
  <c r="L109" i="1"/>
  <c r="E109" i="1"/>
  <c r="AK108" i="1"/>
  <c r="AJ108" i="1"/>
  <c r="AI108" i="1"/>
  <c r="AH108" i="1"/>
  <c r="AA108" i="1"/>
  <c r="X108" i="1"/>
  <c r="Y108" i="1" s="1"/>
  <c r="W108" i="1"/>
  <c r="U108" i="1"/>
  <c r="T108" i="1"/>
  <c r="AF108" i="1" s="1"/>
  <c r="S108" i="1"/>
  <c r="Q108" i="1"/>
  <c r="P108" i="1"/>
  <c r="O108" i="1"/>
  <c r="N108" i="1"/>
  <c r="L108" i="1"/>
  <c r="E108" i="1"/>
  <c r="AJ107" i="1"/>
  <c r="AK107" i="1" s="1"/>
  <c r="AI107" i="1"/>
  <c r="Z107" i="1"/>
  <c r="X107" i="1"/>
  <c r="W107" i="1"/>
  <c r="U107" i="1"/>
  <c r="T107" i="1"/>
  <c r="AF107" i="1" s="1"/>
  <c r="S107" i="1"/>
  <c r="Q107" i="1"/>
  <c r="P107" i="1"/>
  <c r="AH107" i="1" s="1"/>
  <c r="O107" i="1"/>
  <c r="Y107" i="1" s="1"/>
  <c r="N107" i="1"/>
  <c r="L107" i="1"/>
  <c r="E107" i="1"/>
  <c r="AK106" i="1"/>
  <c r="AJ106" i="1"/>
  <c r="AI106" i="1"/>
  <c r="AH106" i="1"/>
  <c r="AA106" i="1"/>
  <c r="X106" i="1"/>
  <c r="Y106" i="1" s="1"/>
  <c r="W106" i="1"/>
  <c r="U106" i="1"/>
  <c r="T106" i="1"/>
  <c r="AF106" i="1" s="1"/>
  <c r="S106" i="1"/>
  <c r="Q106" i="1"/>
  <c r="P106" i="1"/>
  <c r="O106" i="1"/>
  <c r="N106" i="1"/>
  <c r="L106" i="1"/>
  <c r="E106" i="1"/>
  <c r="AJ105" i="1"/>
  <c r="AK105" i="1" s="1"/>
  <c r="AI105" i="1"/>
  <c r="Z105" i="1"/>
  <c r="X105" i="1"/>
  <c r="W105" i="1"/>
  <c r="U105" i="1"/>
  <c r="T105" i="1"/>
  <c r="AF105" i="1" s="1"/>
  <c r="S105" i="1"/>
  <c r="Q105" i="1"/>
  <c r="P105" i="1"/>
  <c r="AH105" i="1" s="1"/>
  <c r="O105" i="1"/>
  <c r="Y105" i="1" s="1"/>
  <c r="N105" i="1"/>
  <c r="L105" i="1"/>
  <c r="E105" i="1"/>
  <c r="AK104" i="1"/>
  <c r="AJ104" i="1"/>
  <c r="AI104" i="1"/>
  <c r="AH104" i="1"/>
  <c r="AG104" i="1"/>
  <c r="X104" i="1"/>
  <c r="Y104" i="1" s="1"/>
  <c r="W104" i="1"/>
  <c r="U104" i="1"/>
  <c r="T104" i="1"/>
  <c r="AF104" i="1" s="1"/>
  <c r="S104" i="1"/>
  <c r="Q104" i="1"/>
  <c r="P104" i="1"/>
  <c r="O104" i="1"/>
  <c r="N104" i="1"/>
  <c r="L104" i="1"/>
  <c r="Z104" i="1" s="1"/>
  <c r="E104" i="1"/>
  <c r="AJ103" i="1"/>
  <c r="AK103" i="1" s="1"/>
  <c r="AI103" i="1"/>
  <c r="AF103" i="1"/>
  <c r="AD103" i="1"/>
  <c r="Z103" i="1"/>
  <c r="X103" i="1"/>
  <c r="W103" i="1"/>
  <c r="AA103" i="1" s="1"/>
  <c r="U103" i="1"/>
  <c r="T103" i="1"/>
  <c r="S103" i="1"/>
  <c r="Q103" i="1"/>
  <c r="P103" i="1"/>
  <c r="AH103" i="1" s="1"/>
  <c r="O103" i="1"/>
  <c r="Y103" i="1" s="1"/>
  <c r="N103" i="1"/>
  <c r="L103" i="1"/>
  <c r="E103" i="1"/>
  <c r="AK102" i="1"/>
  <c r="AJ102" i="1"/>
  <c r="AI102" i="1"/>
  <c r="AH102" i="1"/>
  <c r="AB102" i="1"/>
  <c r="X102" i="1"/>
  <c r="Y102" i="1" s="1"/>
  <c r="W102" i="1"/>
  <c r="AA102" i="1" s="1"/>
  <c r="U102" i="1"/>
  <c r="T102" i="1"/>
  <c r="AF102" i="1" s="1"/>
  <c r="S102" i="1"/>
  <c r="Q102" i="1"/>
  <c r="P102" i="1"/>
  <c r="O102" i="1"/>
  <c r="N102" i="1"/>
  <c r="L102" i="1"/>
  <c r="Z102" i="1" s="1"/>
  <c r="AD102" i="1" s="1"/>
  <c r="E102" i="1"/>
  <c r="AJ101" i="1"/>
  <c r="AK101" i="1" s="1"/>
  <c r="AI101" i="1"/>
  <c r="AF101" i="1"/>
  <c r="AD101" i="1"/>
  <c r="Z101" i="1"/>
  <c r="X101" i="1"/>
  <c r="W101" i="1"/>
  <c r="AA101" i="1" s="1"/>
  <c r="U101" i="1"/>
  <c r="T101" i="1"/>
  <c r="S101" i="1"/>
  <c r="Q101" i="1"/>
  <c r="P101" i="1"/>
  <c r="AH101" i="1" s="1"/>
  <c r="O101" i="1"/>
  <c r="Y101" i="1" s="1"/>
  <c r="N101" i="1"/>
  <c r="L101" i="1"/>
  <c r="E101" i="1"/>
  <c r="AK100" i="1"/>
  <c r="AJ100" i="1"/>
  <c r="AI100" i="1"/>
  <c r="AH100" i="1"/>
  <c r="AA100" i="1"/>
  <c r="X100" i="1"/>
  <c r="Y100" i="1" s="1"/>
  <c r="W100" i="1"/>
  <c r="U100" i="1"/>
  <c r="T100" i="1"/>
  <c r="AF100" i="1" s="1"/>
  <c r="S100" i="1"/>
  <c r="Q100" i="1"/>
  <c r="P100" i="1"/>
  <c r="O100" i="1"/>
  <c r="N100" i="1"/>
  <c r="L100" i="1"/>
  <c r="E100" i="1"/>
  <c r="AJ99" i="1"/>
  <c r="AK99" i="1" s="1"/>
  <c r="AI99" i="1"/>
  <c r="Z99" i="1"/>
  <c r="X99" i="1"/>
  <c r="W99" i="1"/>
  <c r="U99" i="1"/>
  <c r="T99" i="1"/>
  <c r="AF99" i="1" s="1"/>
  <c r="S99" i="1"/>
  <c r="Q99" i="1"/>
  <c r="P99" i="1"/>
  <c r="AH99" i="1" s="1"/>
  <c r="O99" i="1"/>
  <c r="Y99" i="1" s="1"/>
  <c r="N99" i="1"/>
  <c r="L99" i="1"/>
  <c r="E99" i="1"/>
  <c r="AK98" i="1"/>
  <c r="AJ98" i="1"/>
  <c r="AI98" i="1"/>
  <c r="AH98" i="1"/>
  <c r="AA98" i="1"/>
  <c r="X98" i="1"/>
  <c r="Y98" i="1" s="1"/>
  <c r="W98" i="1"/>
  <c r="U98" i="1"/>
  <c r="T98" i="1"/>
  <c r="AF98" i="1" s="1"/>
  <c r="S98" i="1"/>
  <c r="Q98" i="1"/>
  <c r="P98" i="1"/>
  <c r="O98" i="1"/>
  <c r="N98" i="1"/>
  <c r="L98" i="1"/>
  <c r="E98" i="1"/>
  <c r="AJ97" i="1"/>
  <c r="AK97" i="1" s="1"/>
  <c r="AI97" i="1"/>
  <c r="Z97" i="1"/>
  <c r="AD97" i="1" s="1"/>
  <c r="X97" i="1"/>
  <c r="W97" i="1"/>
  <c r="U97" i="1"/>
  <c r="T97" i="1"/>
  <c r="AF97" i="1" s="1"/>
  <c r="S97" i="1"/>
  <c r="Q97" i="1"/>
  <c r="P97" i="1"/>
  <c r="AH97" i="1" s="1"/>
  <c r="O97" i="1"/>
  <c r="Y97" i="1" s="1"/>
  <c r="N97" i="1"/>
  <c r="L97" i="1"/>
  <c r="E97" i="1"/>
  <c r="AK96" i="1"/>
  <c r="AJ96" i="1"/>
  <c r="AI96" i="1"/>
  <c r="AH96" i="1"/>
  <c r="AG96" i="1"/>
  <c r="X96" i="1"/>
  <c r="Y96" i="1" s="1"/>
  <c r="W96" i="1"/>
  <c r="U96" i="1"/>
  <c r="T96" i="1"/>
  <c r="AF96" i="1" s="1"/>
  <c r="S96" i="1"/>
  <c r="Q96" i="1"/>
  <c r="P96" i="1"/>
  <c r="O96" i="1"/>
  <c r="N96" i="1"/>
  <c r="L96" i="1"/>
  <c r="Z96" i="1" s="1"/>
  <c r="E96" i="1"/>
  <c r="AJ95" i="1"/>
  <c r="AK95" i="1" s="1"/>
  <c r="AI95" i="1"/>
  <c r="AF95" i="1"/>
  <c r="AD95" i="1"/>
  <c r="Z95" i="1"/>
  <c r="X95" i="1"/>
  <c r="W95" i="1"/>
  <c r="AA95" i="1" s="1"/>
  <c r="U95" i="1"/>
  <c r="T95" i="1"/>
  <c r="S95" i="1"/>
  <c r="Q95" i="1"/>
  <c r="P95" i="1"/>
  <c r="AH95" i="1" s="1"/>
  <c r="O95" i="1"/>
  <c r="Y95" i="1" s="1"/>
  <c r="N95" i="1"/>
  <c r="L95" i="1"/>
  <c r="E95" i="1"/>
  <c r="AK94" i="1"/>
  <c r="AJ94" i="1"/>
  <c r="AI94" i="1"/>
  <c r="AH94" i="1"/>
  <c r="AB94" i="1"/>
  <c r="X94" i="1"/>
  <c r="Y94" i="1" s="1"/>
  <c r="W94" i="1"/>
  <c r="AA94" i="1" s="1"/>
  <c r="U94" i="1"/>
  <c r="T94" i="1"/>
  <c r="AF94" i="1" s="1"/>
  <c r="S94" i="1"/>
  <c r="Q94" i="1"/>
  <c r="P94" i="1"/>
  <c r="O94" i="1"/>
  <c r="N94" i="1"/>
  <c r="L94" i="1"/>
  <c r="Z94" i="1" s="1"/>
  <c r="AD94" i="1" s="1"/>
  <c r="E94" i="1"/>
  <c r="AJ93" i="1"/>
  <c r="AK93" i="1" s="1"/>
  <c r="AI93" i="1"/>
  <c r="AF93" i="1"/>
  <c r="AD93" i="1"/>
  <c r="Z93" i="1"/>
  <c r="X93" i="1"/>
  <c r="W93" i="1"/>
  <c r="AA93" i="1" s="1"/>
  <c r="U93" i="1"/>
  <c r="T93" i="1"/>
  <c r="S93" i="1"/>
  <c r="Q93" i="1"/>
  <c r="P93" i="1"/>
  <c r="AH93" i="1" s="1"/>
  <c r="O93" i="1"/>
  <c r="Y93" i="1" s="1"/>
  <c r="N93" i="1"/>
  <c r="L93" i="1"/>
  <c r="E93" i="1"/>
  <c r="AK92" i="1"/>
  <c r="AJ92" i="1"/>
  <c r="AI92" i="1"/>
  <c r="AH92" i="1"/>
  <c r="AA92" i="1"/>
  <c r="X92" i="1"/>
  <c r="Y92" i="1" s="1"/>
  <c r="W92" i="1"/>
  <c r="U92" i="1"/>
  <c r="T92" i="1"/>
  <c r="AF92" i="1" s="1"/>
  <c r="S92" i="1"/>
  <c r="Q92" i="1"/>
  <c r="P92" i="1"/>
  <c r="O92" i="1"/>
  <c r="N92" i="1"/>
  <c r="L92" i="1"/>
  <c r="E92" i="1"/>
  <c r="AJ91" i="1"/>
  <c r="AK91" i="1" s="1"/>
  <c r="AI91" i="1"/>
  <c r="Z91" i="1"/>
  <c r="X91" i="1"/>
  <c r="W91" i="1"/>
  <c r="U91" i="1"/>
  <c r="T91" i="1"/>
  <c r="AF91" i="1" s="1"/>
  <c r="S91" i="1"/>
  <c r="Q91" i="1"/>
  <c r="P91" i="1"/>
  <c r="O91" i="1"/>
  <c r="Y91" i="1" s="1"/>
  <c r="N91" i="1"/>
  <c r="L91" i="1"/>
  <c r="E91" i="1"/>
  <c r="AK90" i="1"/>
  <c r="AJ90" i="1"/>
  <c r="AI90" i="1"/>
  <c r="AH90" i="1"/>
  <c r="AA90" i="1"/>
  <c r="X90" i="1"/>
  <c r="Y90" i="1" s="1"/>
  <c r="W90" i="1"/>
  <c r="U90" i="1"/>
  <c r="T90" i="1"/>
  <c r="AF90" i="1" s="1"/>
  <c r="S90" i="1"/>
  <c r="Q90" i="1"/>
  <c r="P90" i="1"/>
  <c r="O90" i="1"/>
  <c r="N90" i="1"/>
  <c r="L90" i="1"/>
  <c r="E90" i="1"/>
  <c r="AJ89" i="1"/>
  <c r="AK89" i="1" s="1"/>
  <c r="AI89" i="1"/>
  <c r="Z89" i="1"/>
  <c r="AD89" i="1" s="1"/>
  <c r="X89" i="1"/>
  <c r="W89" i="1"/>
  <c r="U89" i="1"/>
  <c r="T89" i="1"/>
  <c r="AF89" i="1" s="1"/>
  <c r="S89" i="1"/>
  <c r="Q89" i="1"/>
  <c r="P89" i="1"/>
  <c r="AH89" i="1" s="1"/>
  <c r="O89" i="1"/>
  <c r="Y89" i="1" s="1"/>
  <c r="N89" i="1"/>
  <c r="L89" i="1"/>
  <c r="E89" i="1"/>
  <c r="AK88" i="1"/>
  <c r="AJ88" i="1"/>
  <c r="AI88" i="1"/>
  <c r="AH88" i="1"/>
  <c r="X88" i="1"/>
  <c r="Y88" i="1" s="1"/>
  <c r="W88" i="1"/>
  <c r="AA88" i="1" s="1"/>
  <c r="U88" i="1"/>
  <c r="T88" i="1"/>
  <c r="AF88" i="1" s="1"/>
  <c r="S88" i="1"/>
  <c r="Q88" i="1"/>
  <c r="P88" i="1"/>
  <c r="O88" i="1"/>
  <c r="N88" i="1"/>
  <c r="L88" i="1"/>
  <c r="Z88" i="1" s="1"/>
  <c r="E88" i="1"/>
  <c r="AJ87" i="1"/>
  <c r="AK87" i="1" s="1"/>
  <c r="AI87" i="1"/>
  <c r="AF87" i="1"/>
  <c r="AD87" i="1"/>
  <c r="Z87" i="1"/>
  <c r="X87" i="1"/>
  <c r="W87" i="1"/>
  <c r="AA87" i="1" s="1"/>
  <c r="U87" i="1"/>
  <c r="T87" i="1"/>
  <c r="S87" i="1"/>
  <c r="Q87" i="1"/>
  <c r="P87" i="1"/>
  <c r="AH87" i="1" s="1"/>
  <c r="O87" i="1"/>
  <c r="Y87" i="1" s="1"/>
  <c r="N87" i="1"/>
  <c r="L87" i="1"/>
  <c r="E87" i="1"/>
  <c r="AK86" i="1"/>
  <c r="AJ86" i="1"/>
  <c r="AI86" i="1"/>
  <c r="AH86" i="1"/>
  <c r="AB86" i="1"/>
  <c r="X86" i="1"/>
  <c r="Y86" i="1" s="1"/>
  <c r="W86" i="1"/>
  <c r="AA86" i="1" s="1"/>
  <c r="U86" i="1"/>
  <c r="T86" i="1"/>
  <c r="AF86" i="1" s="1"/>
  <c r="S86" i="1"/>
  <c r="Q86" i="1"/>
  <c r="P86" i="1"/>
  <c r="O86" i="1"/>
  <c r="N86" i="1"/>
  <c r="L86" i="1"/>
  <c r="Z86" i="1" s="1"/>
  <c r="AD86" i="1" s="1"/>
  <c r="E86" i="1"/>
  <c r="AJ85" i="1"/>
  <c r="AK85" i="1" s="1"/>
  <c r="AI85" i="1"/>
  <c r="AF85" i="1"/>
  <c r="AD85" i="1"/>
  <c r="Z85" i="1"/>
  <c r="X85" i="1"/>
  <c r="W85" i="1"/>
  <c r="AA85" i="1" s="1"/>
  <c r="U85" i="1"/>
  <c r="T85" i="1"/>
  <c r="S85" i="1"/>
  <c r="Q85" i="1"/>
  <c r="P85" i="1"/>
  <c r="AH85" i="1" s="1"/>
  <c r="O85" i="1"/>
  <c r="Y85" i="1" s="1"/>
  <c r="N85" i="1"/>
  <c r="L85" i="1"/>
  <c r="E85" i="1"/>
  <c r="AK84" i="1"/>
  <c r="AJ84" i="1"/>
  <c r="AI84" i="1"/>
  <c r="AH84" i="1"/>
  <c r="AA84" i="1"/>
  <c r="X84" i="1"/>
  <c r="Y84" i="1" s="1"/>
  <c r="W84" i="1"/>
  <c r="U84" i="1"/>
  <c r="T84" i="1"/>
  <c r="AF84" i="1" s="1"/>
  <c r="S84" i="1"/>
  <c r="Q84" i="1"/>
  <c r="P84" i="1"/>
  <c r="O84" i="1"/>
  <c r="N84" i="1"/>
  <c r="L84" i="1"/>
  <c r="E84" i="1"/>
  <c r="AJ83" i="1"/>
  <c r="AK83" i="1" s="1"/>
  <c r="AI83" i="1"/>
  <c r="Z83" i="1"/>
  <c r="X83" i="1"/>
  <c r="W83" i="1"/>
  <c r="U83" i="1"/>
  <c r="T83" i="1"/>
  <c r="AF83" i="1" s="1"/>
  <c r="S83" i="1"/>
  <c r="Q83" i="1"/>
  <c r="P83" i="1"/>
  <c r="O83" i="1"/>
  <c r="Y83" i="1" s="1"/>
  <c r="N83" i="1"/>
  <c r="L83" i="1"/>
  <c r="E83" i="1"/>
  <c r="AK82" i="1"/>
  <c r="AJ82" i="1"/>
  <c r="AI82" i="1"/>
  <c r="AH82" i="1"/>
  <c r="AA82" i="1"/>
  <c r="X82" i="1"/>
  <c r="Y82" i="1" s="1"/>
  <c r="W82" i="1"/>
  <c r="U82" i="1"/>
  <c r="T82" i="1"/>
  <c r="AF82" i="1" s="1"/>
  <c r="S82" i="1"/>
  <c r="Q82" i="1"/>
  <c r="P82" i="1"/>
  <c r="O82" i="1"/>
  <c r="N82" i="1"/>
  <c r="L82" i="1"/>
  <c r="E82" i="1"/>
  <c r="AJ81" i="1"/>
  <c r="AK81" i="1" s="1"/>
  <c r="AI81" i="1"/>
  <c r="Z81" i="1"/>
  <c r="X81" i="1"/>
  <c r="W81" i="1"/>
  <c r="AA81" i="1" s="1"/>
  <c r="U81" i="1"/>
  <c r="T81" i="1"/>
  <c r="AF81" i="1" s="1"/>
  <c r="S81" i="1"/>
  <c r="Q81" i="1"/>
  <c r="P81" i="1"/>
  <c r="AH81" i="1" s="1"/>
  <c r="O81" i="1"/>
  <c r="Y81" i="1" s="1"/>
  <c r="N81" i="1"/>
  <c r="L81" i="1"/>
  <c r="E81" i="1"/>
  <c r="AK80" i="1"/>
  <c r="AJ80" i="1"/>
  <c r="AI80" i="1"/>
  <c r="AH80" i="1"/>
  <c r="AA80" i="1"/>
  <c r="X80" i="1"/>
  <c r="W80" i="1"/>
  <c r="U80" i="1"/>
  <c r="T80" i="1"/>
  <c r="AF80" i="1" s="1"/>
  <c r="S80" i="1"/>
  <c r="Q80" i="1"/>
  <c r="P80" i="1"/>
  <c r="O80" i="1"/>
  <c r="Y80" i="1" s="1"/>
  <c r="N80" i="1"/>
  <c r="L80" i="1"/>
  <c r="Z80" i="1" s="1"/>
  <c r="AG80" i="1" s="1"/>
  <c r="E80" i="1"/>
  <c r="AK79" i="1"/>
  <c r="AJ79" i="1"/>
  <c r="AI79" i="1"/>
  <c r="AG79" i="1"/>
  <c r="Z79" i="1"/>
  <c r="X79" i="1"/>
  <c r="W79" i="1"/>
  <c r="AA79" i="1" s="1"/>
  <c r="U79" i="1"/>
  <c r="T79" i="1"/>
  <c r="AF79" i="1" s="1"/>
  <c r="S79" i="1"/>
  <c r="Q79" i="1"/>
  <c r="P79" i="1"/>
  <c r="AH79" i="1" s="1"/>
  <c r="O79" i="1"/>
  <c r="Y79" i="1" s="1"/>
  <c r="N79" i="1"/>
  <c r="L79" i="1"/>
  <c r="E79" i="1"/>
  <c r="AK78" i="1"/>
  <c r="AJ78" i="1"/>
  <c r="AI78" i="1"/>
  <c r="AH78" i="1"/>
  <c r="AA78" i="1"/>
  <c r="X78" i="1"/>
  <c r="W78" i="1"/>
  <c r="U78" i="1"/>
  <c r="T78" i="1"/>
  <c r="AF78" i="1" s="1"/>
  <c r="S78" i="1"/>
  <c r="Q78" i="1"/>
  <c r="P78" i="1"/>
  <c r="O78" i="1"/>
  <c r="Y78" i="1" s="1"/>
  <c r="N78" i="1"/>
  <c r="L78" i="1"/>
  <c r="Z78" i="1" s="1"/>
  <c r="AG78" i="1" s="1"/>
  <c r="E78" i="1"/>
  <c r="AK77" i="1"/>
  <c r="AJ77" i="1"/>
  <c r="AI77" i="1"/>
  <c r="AG77" i="1"/>
  <c r="Z77" i="1"/>
  <c r="X77" i="1"/>
  <c r="W77" i="1"/>
  <c r="AA77" i="1" s="1"/>
  <c r="U77" i="1"/>
  <c r="T77" i="1"/>
  <c r="AF77" i="1" s="1"/>
  <c r="S77" i="1"/>
  <c r="Q77" i="1"/>
  <c r="P77" i="1"/>
  <c r="AH77" i="1" s="1"/>
  <c r="O77" i="1"/>
  <c r="Y77" i="1" s="1"/>
  <c r="N77" i="1"/>
  <c r="L77" i="1"/>
  <c r="E77" i="1"/>
  <c r="AK76" i="1"/>
  <c r="AJ76" i="1"/>
  <c r="AI76" i="1"/>
  <c r="AH76" i="1"/>
  <c r="AA76" i="1"/>
  <c r="X76" i="1"/>
  <c r="W76" i="1"/>
  <c r="U76" i="1"/>
  <c r="T76" i="1"/>
  <c r="AF76" i="1" s="1"/>
  <c r="S76" i="1"/>
  <c r="Q76" i="1"/>
  <c r="P76" i="1"/>
  <c r="O76" i="1"/>
  <c r="Y76" i="1" s="1"/>
  <c r="N76" i="1"/>
  <c r="L76" i="1"/>
  <c r="Z76" i="1" s="1"/>
  <c r="AG76" i="1" s="1"/>
  <c r="E76" i="1"/>
  <c r="AK75" i="1"/>
  <c r="AJ75" i="1"/>
  <c r="AI75" i="1"/>
  <c r="AG75" i="1"/>
  <c r="Z75" i="1"/>
  <c r="X75" i="1"/>
  <c r="W75" i="1"/>
  <c r="AA75" i="1" s="1"/>
  <c r="U75" i="1"/>
  <c r="T75" i="1"/>
  <c r="AF75" i="1" s="1"/>
  <c r="S75" i="1"/>
  <c r="Q75" i="1"/>
  <c r="P75" i="1"/>
  <c r="AH75" i="1" s="1"/>
  <c r="O75" i="1"/>
  <c r="Y75" i="1" s="1"/>
  <c r="N75" i="1"/>
  <c r="L75" i="1"/>
  <c r="E75" i="1"/>
  <c r="AK74" i="1"/>
  <c r="AJ74" i="1"/>
  <c r="AI74" i="1"/>
  <c r="AH74" i="1"/>
  <c r="AA74" i="1"/>
  <c r="X74" i="1"/>
  <c r="W74" i="1"/>
  <c r="U74" i="1"/>
  <c r="T74" i="1"/>
  <c r="AF74" i="1" s="1"/>
  <c r="S74" i="1"/>
  <c r="Q74" i="1"/>
  <c r="P74" i="1"/>
  <c r="O74" i="1"/>
  <c r="Y74" i="1" s="1"/>
  <c r="N74" i="1"/>
  <c r="L74" i="1"/>
  <c r="Z74" i="1" s="1"/>
  <c r="AG74" i="1" s="1"/>
  <c r="E74" i="1"/>
  <c r="AK73" i="1"/>
  <c r="AJ73" i="1"/>
  <c r="AI73" i="1"/>
  <c r="AG73" i="1"/>
  <c r="Z73" i="1"/>
  <c r="X73" i="1"/>
  <c r="W73" i="1"/>
  <c r="AA73" i="1" s="1"/>
  <c r="U73" i="1"/>
  <c r="T73" i="1"/>
  <c r="AF73" i="1" s="1"/>
  <c r="S73" i="1"/>
  <c r="Q73" i="1"/>
  <c r="P73" i="1"/>
  <c r="AH73" i="1" s="1"/>
  <c r="O73" i="1"/>
  <c r="Y73" i="1" s="1"/>
  <c r="N73" i="1"/>
  <c r="L73" i="1"/>
  <c r="E73" i="1"/>
  <c r="AK72" i="1"/>
  <c r="AJ72" i="1"/>
  <c r="AI72" i="1"/>
  <c r="AH72" i="1"/>
  <c r="AA72" i="1"/>
  <c r="X72" i="1"/>
  <c r="W72" i="1"/>
  <c r="U72" i="1"/>
  <c r="T72" i="1"/>
  <c r="AF72" i="1" s="1"/>
  <c r="S72" i="1"/>
  <c r="Q72" i="1"/>
  <c r="P72" i="1"/>
  <c r="O72" i="1"/>
  <c r="Y72" i="1" s="1"/>
  <c r="N72" i="1"/>
  <c r="L72" i="1"/>
  <c r="Z72" i="1" s="1"/>
  <c r="AG72" i="1" s="1"/>
  <c r="E72" i="1"/>
  <c r="AK71" i="1"/>
  <c r="AJ71" i="1"/>
  <c r="AI71" i="1"/>
  <c r="AG71" i="1"/>
  <c r="Z71" i="1"/>
  <c r="X71" i="1"/>
  <c r="W71" i="1"/>
  <c r="AA71" i="1" s="1"/>
  <c r="U71" i="1"/>
  <c r="T71" i="1"/>
  <c r="AF71" i="1" s="1"/>
  <c r="S71" i="1"/>
  <c r="Q71" i="1"/>
  <c r="P71" i="1"/>
  <c r="AH71" i="1" s="1"/>
  <c r="O71" i="1"/>
  <c r="Y71" i="1" s="1"/>
  <c r="N71" i="1"/>
  <c r="L71" i="1"/>
  <c r="E71" i="1"/>
  <c r="AK70" i="1"/>
  <c r="AJ70" i="1"/>
  <c r="AI70" i="1"/>
  <c r="AH70" i="1"/>
  <c r="AA70" i="1"/>
  <c r="X70" i="1"/>
  <c r="W70" i="1"/>
  <c r="U70" i="1"/>
  <c r="T70" i="1"/>
  <c r="AF70" i="1" s="1"/>
  <c r="S70" i="1"/>
  <c r="Q70" i="1"/>
  <c r="P70" i="1"/>
  <c r="O70" i="1"/>
  <c r="Y70" i="1" s="1"/>
  <c r="N70" i="1"/>
  <c r="L70" i="1"/>
  <c r="Z70" i="1" s="1"/>
  <c r="AG70" i="1" s="1"/>
  <c r="E70" i="1"/>
  <c r="AK69" i="1"/>
  <c r="AJ69" i="1"/>
  <c r="AI69" i="1"/>
  <c r="AG69" i="1"/>
  <c r="Z69" i="1"/>
  <c r="X69" i="1"/>
  <c r="W69" i="1"/>
  <c r="AA69" i="1" s="1"/>
  <c r="U69" i="1"/>
  <c r="T69" i="1"/>
  <c r="AF69" i="1" s="1"/>
  <c r="S69" i="1"/>
  <c r="Q69" i="1"/>
  <c r="P69" i="1"/>
  <c r="AH69" i="1" s="1"/>
  <c r="O69" i="1"/>
  <c r="Y69" i="1" s="1"/>
  <c r="N69" i="1"/>
  <c r="L69" i="1"/>
  <c r="E69" i="1"/>
  <c r="AK68" i="1"/>
  <c r="AJ68" i="1"/>
  <c r="AI68" i="1"/>
  <c r="AH68" i="1"/>
  <c r="AA68" i="1"/>
  <c r="X68" i="1"/>
  <c r="W68" i="1"/>
  <c r="U68" i="1"/>
  <c r="T68" i="1"/>
  <c r="AF68" i="1" s="1"/>
  <c r="S68" i="1"/>
  <c r="Q68" i="1"/>
  <c r="P68" i="1"/>
  <c r="O68" i="1"/>
  <c r="Y68" i="1" s="1"/>
  <c r="N68" i="1"/>
  <c r="L68" i="1"/>
  <c r="Z68" i="1" s="1"/>
  <c r="AG68" i="1" s="1"/>
  <c r="E68" i="1"/>
  <c r="AK67" i="1"/>
  <c r="AJ67" i="1"/>
  <c r="AI67" i="1"/>
  <c r="AG67" i="1"/>
  <c r="Z67" i="1"/>
  <c r="X67" i="1"/>
  <c r="W67" i="1"/>
  <c r="AA67" i="1" s="1"/>
  <c r="U67" i="1"/>
  <c r="T67" i="1"/>
  <c r="AF67" i="1" s="1"/>
  <c r="S67" i="1"/>
  <c r="Q67" i="1"/>
  <c r="P67" i="1"/>
  <c r="AH67" i="1" s="1"/>
  <c r="O67" i="1"/>
  <c r="Y67" i="1" s="1"/>
  <c r="N67" i="1"/>
  <c r="L67" i="1"/>
  <c r="E67" i="1"/>
  <c r="AK66" i="1"/>
  <c r="AJ66" i="1"/>
  <c r="AI66" i="1"/>
  <c r="AH66" i="1"/>
  <c r="AA66" i="1"/>
  <c r="X66" i="1"/>
  <c r="W66" i="1"/>
  <c r="U66" i="1"/>
  <c r="T66" i="1"/>
  <c r="AF66" i="1" s="1"/>
  <c r="S66" i="1"/>
  <c r="Q66" i="1"/>
  <c r="P66" i="1"/>
  <c r="O66" i="1"/>
  <c r="Y66" i="1" s="1"/>
  <c r="N66" i="1"/>
  <c r="L66" i="1"/>
  <c r="Z66" i="1" s="1"/>
  <c r="AG66" i="1" s="1"/>
  <c r="E66" i="1"/>
  <c r="AK65" i="1"/>
  <c r="AJ65" i="1"/>
  <c r="AI65" i="1"/>
  <c r="AG65" i="1"/>
  <c r="Z65" i="1"/>
  <c r="X65" i="1"/>
  <c r="W65" i="1"/>
  <c r="AA65" i="1" s="1"/>
  <c r="U65" i="1"/>
  <c r="T65" i="1"/>
  <c r="AF65" i="1" s="1"/>
  <c r="S65" i="1"/>
  <c r="Q65" i="1"/>
  <c r="P65" i="1"/>
  <c r="AH65" i="1" s="1"/>
  <c r="O65" i="1"/>
  <c r="Y65" i="1" s="1"/>
  <c r="N65" i="1"/>
  <c r="L65" i="1"/>
  <c r="E65" i="1"/>
  <c r="AK64" i="1"/>
  <c r="AJ64" i="1"/>
  <c r="AI64" i="1"/>
  <c r="AH64" i="1"/>
  <c r="AA64" i="1"/>
  <c r="X64" i="1"/>
  <c r="W64" i="1"/>
  <c r="U64" i="1"/>
  <c r="T64" i="1"/>
  <c r="AF64" i="1" s="1"/>
  <c r="S64" i="1"/>
  <c r="Q64" i="1"/>
  <c r="P64" i="1"/>
  <c r="O64" i="1"/>
  <c r="Y64" i="1" s="1"/>
  <c r="N64" i="1"/>
  <c r="L64" i="1"/>
  <c r="Z64" i="1" s="1"/>
  <c r="AG64" i="1" s="1"/>
  <c r="E64" i="1"/>
  <c r="AK63" i="1"/>
  <c r="AJ63" i="1"/>
  <c r="AI63" i="1"/>
  <c r="AG63" i="1"/>
  <c r="Z63" i="1"/>
  <c r="X63" i="1"/>
  <c r="W63" i="1"/>
  <c r="AA63" i="1" s="1"/>
  <c r="U63" i="1"/>
  <c r="T63" i="1"/>
  <c r="AF63" i="1" s="1"/>
  <c r="S63" i="1"/>
  <c r="Q63" i="1"/>
  <c r="P63" i="1"/>
  <c r="AH63" i="1" s="1"/>
  <c r="O63" i="1"/>
  <c r="Y63" i="1" s="1"/>
  <c r="N63" i="1"/>
  <c r="L63" i="1"/>
  <c r="E63" i="1"/>
  <c r="AK62" i="1"/>
  <c r="AJ62" i="1"/>
  <c r="AI62" i="1"/>
  <c r="AH62" i="1"/>
  <c r="AA62" i="1"/>
  <c r="X62" i="1"/>
  <c r="W62" i="1"/>
  <c r="U62" i="1"/>
  <c r="T62" i="1"/>
  <c r="AF62" i="1" s="1"/>
  <c r="S62" i="1"/>
  <c r="Q62" i="1"/>
  <c r="P62" i="1"/>
  <c r="O62" i="1"/>
  <c r="Y62" i="1" s="1"/>
  <c r="N62" i="1"/>
  <c r="L62" i="1"/>
  <c r="Z62" i="1" s="1"/>
  <c r="AG62" i="1" s="1"/>
  <c r="E62" i="1"/>
  <c r="AK61" i="1"/>
  <c r="AJ61" i="1"/>
  <c r="AI61" i="1"/>
  <c r="AG61" i="1"/>
  <c r="Z61" i="1"/>
  <c r="X61" i="1"/>
  <c r="W61" i="1"/>
  <c r="AA61" i="1" s="1"/>
  <c r="U61" i="1"/>
  <c r="T61" i="1"/>
  <c r="AF61" i="1" s="1"/>
  <c r="S61" i="1"/>
  <c r="Q61" i="1"/>
  <c r="P61" i="1"/>
  <c r="AH61" i="1" s="1"/>
  <c r="O61" i="1"/>
  <c r="Y61" i="1" s="1"/>
  <c r="N61" i="1"/>
  <c r="L61" i="1"/>
  <c r="E61" i="1"/>
  <c r="AK60" i="1"/>
  <c r="AJ60" i="1"/>
  <c r="AI60" i="1"/>
  <c r="AH60" i="1"/>
  <c r="AA60" i="1"/>
  <c r="X60" i="1"/>
  <c r="W60" i="1"/>
  <c r="U60" i="1"/>
  <c r="T60" i="1"/>
  <c r="AF60" i="1" s="1"/>
  <c r="S60" i="1"/>
  <c r="Q60" i="1"/>
  <c r="P60" i="1"/>
  <c r="O60" i="1"/>
  <c r="Y60" i="1" s="1"/>
  <c r="N60" i="1"/>
  <c r="L60" i="1"/>
  <c r="Z60" i="1" s="1"/>
  <c r="AG60" i="1" s="1"/>
  <c r="E60" i="1"/>
  <c r="AK59" i="1"/>
  <c r="AJ59" i="1"/>
  <c r="AI59" i="1"/>
  <c r="AG59" i="1"/>
  <c r="Z59" i="1"/>
  <c r="X59" i="1"/>
  <c r="W59" i="1"/>
  <c r="AA59" i="1" s="1"/>
  <c r="U59" i="1"/>
  <c r="T59" i="1"/>
  <c r="AF59" i="1" s="1"/>
  <c r="S59" i="1"/>
  <c r="Q59" i="1"/>
  <c r="P59" i="1"/>
  <c r="AH59" i="1" s="1"/>
  <c r="O59" i="1"/>
  <c r="Y59" i="1" s="1"/>
  <c r="N59" i="1"/>
  <c r="L59" i="1"/>
  <c r="E59" i="1"/>
  <c r="AK58" i="1"/>
  <c r="AJ58" i="1"/>
  <c r="AI58" i="1"/>
  <c r="AH58" i="1"/>
  <c r="AA58" i="1"/>
  <c r="X58" i="1"/>
  <c r="W58" i="1"/>
  <c r="U58" i="1"/>
  <c r="T58" i="1"/>
  <c r="AF58" i="1" s="1"/>
  <c r="S58" i="1"/>
  <c r="Q58" i="1"/>
  <c r="P58" i="1"/>
  <c r="O58" i="1"/>
  <c r="Y58" i="1" s="1"/>
  <c r="N58" i="1"/>
  <c r="L58" i="1"/>
  <c r="Z58" i="1" s="1"/>
  <c r="AG58" i="1" s="1"/>
  <c r="E58" i="1"/>
  <c r="AK57" i="1"/>
  <c r="AJ57" i="1"/>
  <c r="AI57" i="1"/>
  <c r="AG57" i="1"/>
  <c r="Z57" i="1"/>
  <c r="X57" i="1"/>
  <c r="W57" i="1"/>
  <c r="AA57" i="1" s="1"/>
  <c r="U57" i="1"/>
  <c r="T57" i="1"/>
  <c r="AF57" i="1" s="1"/>
  <c r="S57" i="1"/>
  <c r="Q57" i="1"/>
  <c r="P57" i="1"/>
  <c r="AH57" i="1" s="1"/>
  <c r="O57" i="1"/>
  <c r="Y57" i="1" s="1"/>
  <c r="N57" i="1"/>
  <c r="L57" i="1"/>
  <c r="E57" i="1"/>
  <c r="AK56" i="1"/>
  <c r="AJ56" i="1"/>
  <c r="AI56" i="1"/>
  <c r="AH56" i="1"/>
  <c r="AA56" i="1"/>
  <c r="X56" i="1"/>
  <c r="W56" i="1"/>
  <c r="U56" i="1"/>
  <c r="T56" i="1"/>
  <c r="AF56" i="1" s="1"/>
  <c r="S56" i="1"/>
  <c r="Q56" i="1"/>
  <c r="P56" i="1"/>
  <c r="O56" i="1"/>
  <c r="Y56" i="1" s="1"/>
  <c r="N56" i="1"/>
  <c r="L56" i="1"/>
  <c r="Z56" i="1" s="1"/>
  <c r="AG56" i="1" s="1"/>
  <c r="E56" i="1"/>
  <c r="AK55" i="1"/>
  <c r="AJ55" i="1"/>
  <c r="AI55" i="1"/>
  <c r="AG55" i="1"/>
  <c r="Z55" i="1"/>
  <c r="X55" i="1"/>
  <c r="W55" i="1"/>
  <c r="AA55" i="1" s="1"/>
  <c r="U55" i="1"/>
  <c r="T55" i="1"/>
  <c r="AF55" i="1" s="1"/>
  <c r="S55" i="1"/>
  <c r="Q55" i="1"/>
  <c r="P55" i="1"/>
  <c r="AH55" i="1" s="1"/>
  <c r="O55" i="1"/>
  <c r="Y55" i="1" s="1"/>
  <c r="N55" i="1"/>
  <c r="L55" i="1"/>
  <c r="E55" i="1"/>
  <c r="AK54" i="1"/>
  <c r="AJ54" i="1"/>
  <c r="AI54" i="1"/>
  <c r="AH54" i="1"/>
  <c r="X54" i="1"/>
  <c r="Y54" i="1" s="1"/>
  <c r="W54" i="1"/>
  <c r="AA54" i="1" s="1"/>
  <c r="U54" i="1"/>
  <c r="T54" i="1"/>
  <c r="AF54" i="1" s="1"/>
  <c r="S54" i="1"/>
  <c r="Q54" i="1"/>
  <c r="P54" i="1"/>
  <c r="O54" i="1"/>
  <c r="N54" i="1"/>
  <c r="L54" i="1"/>
  <c r="Z54" i="1" s="1"/>
  <c r="E54" i="1"/>
  <c r="AJ53" i="1"/>
  <c r="AK53" i="1" s="1"/>
  <c r="AI53" i="1"/>
  <c r="AF53" i="1"/>
  <c r="Z53" i="1"/>
  <c r="X53" i="1"/>
  <c r="W53" i="1"/>
  <c r="U53" i="1"/>
  <c r="T53" i="1"/>
  <c r="S53" i="1"/>
  <c r="Q53" i="1"/>
  <c r="P53" i="1"/>
  <c r="AH53" i="1" s="1"/>
  <c r="O53" i="1"/>
  <c r="Y53" i="1" s="1"/>
  <c r="N53" i="1"/>
  <c r="L53" i="1"/>
  <c r="E53" i="1"/>
  <c r="AK52" i="1"/>
  <c r="AJ52" i="1"/>
  <c r="AI52" i="1"/>
  <c r="AH52" i="1"/>
  <c r="X52" i="1"/>
  <c r="Y52" i="1" s="1"/>
  <c r="W52" i="1"/>
  <c r="AA52" i="1" s="1"/>
  <c r="U52" i="1"/>
  <c r="T52" i="1"/>
  <c r="AF52" i="1" s="1"/>
  <c r="S52" i="1"/>
  <c r="Q52" i="1"/>
  <c r="P52" i="1"/>
  <c r="O52" i="1"/>
  <c r="N52" i="1"/>
  <c r="L52" i="1"/>
  <c r="E52" i="1"/>
  <c r="AJ51" i="1"/>
  <c r="AK51" i="1" s="1"/>
  <c r="AI51" i="1"/>
  <c r="AF51" i="1"/>
  <c r="Z51" i="1"/>
  <c r="X51" i="1"/>
  <c r="W51" i="1"/>
  <c r="U51" i="1"/>
  <c r="T51" i="1"/>
  <c r="S51" i="1"/>
  <c r="Q51" i="1"/>
  <c r="P51" i="1"/>
  <c r="O51" i="1"/>
  <c r="Y51" i="1" s="1"/>
  <c r="N51" i="1"/>
  <c r="L51" i="1"/>
  <c r="E51" i="1"/>
  <c r="AK50" i="1"/>
  <c r="AJ50" i="1"/>
  <c r="AI50" i="1"/>
  <c r="AH50" i="1"/>
  <c r="X50" i="1"/>
  <c r="Y50" i="1" s="1"/>
  <c r="W50" i="1"/>
  <c r="AA50" i="1" s="1"/>
  <c r="U50" i="1"/>
  <c r="T50" i="1"/>
  <c r="AF50" i="1" s="1"/>
  <c r="S50" i="1"/>
  <c r="Q50" i="1"/>
  <c r="P50" i="1"/>
  <c r="O50" i="1"/>
  <c r="N50" i="1"/>
  <c r="L50" i="1"/>
  <c r="E50" i="1"/>
  <c r="AJ49" i="1"/>
  <c r="AK49" i="1" s="1"/>
  <c r="AI49" i="1"/>
  <c r="AF49" i="1"/>
  <c r="Z49" i="1"/>
  <c r="X49" i="1"/>
  <c r="W49" i="1"/>
  <c r="AA49" i="1" s="1"/>
  <c r="U49" i="1"/>
  <c r="T49" i="1"/>
  <c r="S49" i="1"/>
  <c r="Q49" i="1"/>
  <c r="P49" i="1"/>
  <c r="O49" i="1"/>
  <c r="Y49" i="1" s="1"/>
  <c r="N49" i="1"/>
  <c r="L49" i="1"/>
  <c r="E49" i="1"/>
  <c r="AK48" i="1"/>
  <c r="AJ48" i="1"/>
  <c r="AI48" i="1"/>
  <c r="AH48" i="1"/>
  <c r="X48" i="1"/>
  <c r="Y48" i="1" s="1"/>
  <c r="W48" i="1"/>
  <c r="AA48" i="1" s="1"/>
  <c r="U48" i="1"/>
  <c r="T48" i="1"/>
  <c r="AF48" i="1" s="1"/>
  <c r="S48" i="1"/>
  <c r="Q48" i="1"/>
  <c r="P48" i="1"/>
  <c r="O48" i="1"/>
  <c r="N48" i="1"/>
  <c r="L48" i="1"/>
  <c r="Z48" i="1" s="1"/>
  <c r="E48" i="1"/>
  <c r="AJ47" i="1"/>
  <c r="AK47" i="1" s="1"/>
  <c r="AI47" i="1"/>
  <c r="AF47" i="1"/>
  <c r="Z47" i="1"/>
  <c r="X47" i="1"/>
  <c r="W47" i="1"/>
  <c r="AA47" i="1" s="1"/>
  <c r="U47" i="1"/>
  <c r="T47" i="1"/>
  <c r="S47" i="1"/>
  <c r="Q47" i="1"/>
  <c r="P47" i="1"/>
  <c r="AH47" i="1" s="1"/>
  <c r="O47" i="1"/>
  <c r="Y47" i="1" s="1"/>
  <c r="N47" i="1"/>
  <c r="L47" i="1"/>
  <c r="E47" i="1"/>
  <c r="AK46" i="1"/>
  <c r="AJ46" i="1"/>
  <c r="AI46" i="1"/>
  <c r="AH46" i="1"/>
  <c r="X46" i="1"/>
  <c r="Y46" i="1" s="1"/>
  <c r="W46" i="1"/>
  <c r="AA46" i="1" s="1"/>
  <c r="U46" i="1"/>
  <c r="T46" i="1"/>
  <c r="AF46" i="1" s="1"/>
  <c r="S46" i="1"/>
  <c r="Q46" i="1"/>
  <c r="P46" i="1"/>
  <c r="O46" i="1"/>
  <c r="N46" i="1"/>
  <c r="L46" i="1"/>
  <c r="Z46" i="1" s="1"/>
  <c r="AJ45" i="1"/>
  <c r="AK45" i="1" s="1"/>
  <c r="AI45" i="1"/>
  <c r="AD45" i="1"/>
  <c r="Z45" i="1"/>
  <c r="AB45" i="1" s="1"/>
  <c r="X45" i="1"/>
  <c r="W45" i="1"/>
  <c r="U45" i="1"/>
  <c r="T45" i="1"/>
  <c r="AF45" i="1" s="1"/>
  <c r="S45" i="1"/>
  <c r="Q45" i="1"/>
  <c r="P45" i="1"/>
  <c r="AH45" i="1" s="1"/>
  <c r="O45" i="1"/>
  <c r="Y45" i="1" s="1"/>
  <c r="N45" i="1"/>
  <c r="L45" i="1"/>
  <c r="E45" i="1"/>
  <c r="AK44" i="1"/>
  <c r="AJ44" i="1"/>
  <c r="AI44" i="1"/>
  <c r="AH44" i="1"/>
  <c r="AF44" i="1"/>
  <c r="X44" i="1"/>
  <c r="Y44" i="1" s="1"/>
  <c r="W44" i="1"/>
  <c r="AA44" i="1" s="1"/>
  <c r="U44" i="1"/>
  <c r="T44" i="1"/>
  <c r="S44" i="1"/>
  <c r="Q44" i="1"/>
  <c r="P44" i="1"/>
  <c r="O44" i="1"/>
  <c r="N44" i="1"/>
  <c r="L44" i="1"/>
  <c r="Z44" i="1" s="1"/>
  <c r="AG44" i="1" s="1"/>
  <c r="E44" i="1"/>
  <c r="AJ43" i="1"/>
  <c r="AK43" i="1" s="1"/>
  <c r="AI43" i="1"/>
  <c r="AD43" i="1"/>
  <c r="Z43" i="1"/>
  <c r="AB43" i="1" s="1"/>
  <c r="X43" i="1"/>
  <c r="W43" i="1"/>
  <c r="AA43" i="1" s="1"/>
  <c r="U43" i="1"/>
  <c r="T43" i="1"/>
  <c r="AF43" i="1" s="1"/>
  <c r="S43" i="1"/>
  <c r="Q43" i="1"/>
  <c r="P43" i="1"/>
  <c r="AH43" i="1" s="1"/>
  <c r="O43" i="1"/>
  <c r="Y43" i="1" s="1"/>
  <c r="N43" i="1"/>
  <c r="L43" i="1"/>
  <c r="E43" i="1"/>
  <c r="AK42" i="1"/>
  <c r="AJ42" i="1"/>
  <c r="AI42" i="1"/>
  <c r="AH42" i="1"/>
  <c r="AF42" i="1"/>
  <c r="AA42" i="1"/>
  <c r="X42" i="1"/>
  <c r="Y42" i="1" s="1"/>
  <c r="W42" i="1"/>
  <c r="U42" i="1"/>
  <c r="T42" i="1"/>
  <c r="S42" i="1"/>
  <c r="Q42" i="1"/>
  <c r="P42" i="1"/>
  <c r="O42" i="1"/>
  <c r="N42" i="1"/>
  <c r="L42" i="1"/>
  <c r="Z42" i="1" s="1"/>
  <c r="AK41" i="1"/>
  <c r="AJ41" i="1"/>
  <c r="AI41" i="1"/>
  <c r="AH41" i="1"/>
  <c r="X41" i="1"/>
  <c r="Y41" i="1" s="1"/>
  <c r="W41" i="1"/>
  <c r="AA41" i="1" s="1"/>
  <c r="U41" i="1"/>
  <c r="T41" i="1"/>
  <c r="AF41" i="1" s="1"/>
  <c r="S41" i="1"/>
  <c r="Q41" i="1"/>
  <c r="P41" i="1"/>
  <c r="O41" i="1"/>
  <c r="N41" i="1"/>
  <c r="L41" i="1"/>
  <c r="E41" i="1"/>
  <c r="AJ40" i="1"/>
  <c r="AK40" i="1" s="1"/>
  <c r="AI40" i="1"/>
  <c r="AF40" i="1"/>
  <c r="Z40" i="1"/>
  <c r="X40" i="1"/>
  <c r="W40" i="1"/>
  <c r="AA40" i="1" s="1"/>
  <c r="U40" i="1"/>
  <c r="T40" i="1"/>
  <c r="S40" i="1"/>
  <c r="Q40" i="1"/>
  <c r="P40" i="1"/>
  <c r="O40" i="1"/>
  <c r="Y40" i="1" s="1"/>
  <c r="N40" i="1"/>
  <c r="L40" i="1"/>
  <c r="E40" i="1"/>
  <c r="AK39" i="1"/>
  <c r="AJ39" i="1"/>
  <c r="AI39" i="1"/>
  <c r="AH39" i="1"/>
  <c r="X39" i="1"/>
  <c r="Y39" i="1" s="1"/>
  <c r="W39" i="1"/>
  <c r="AA39" i="1" s="1"/>
  <c r="U39" i="1"/>
  <c r="T39" i="1"/>
  <c r="AF39" i="1" s="1"/>
  <c r="S39" i="1"/>
  <c r="Q39" i="1"/>
  <c r="P39" i="1"/>
  <c r="O39" i="1"/>
  <c r="N39" i="1"/>
  <c r="L39" i="1"/>
  <c r="Z39" i="1" s="1"/>
  <c r="AB39" i="1" s="1"/>
  <c r="E39" i="1"/>
  <c r="AJ38" i="1"/>
  <c r="AK38" i="1" s="1"/>
  <c r="AI38" i="1"/>
  <c r="AF38" i="1"/>
  <c r="Z38" i="1"/>
  <c r="X38" i="1"/>
  <c r="W38" i="1"/>
  <c r="AA38" i="1" s="1"/>
  <c r="U38" i="1"/>
  <c r="T38" i="1"/>
  <c r="S38" i="1"/>
  <c r="Q38" i="1"/>
  <c r="P38" i="1"/>
  <c r="AH38" i="1" s="1"/>
  <c r="O38" i="1"/>
  <c r="Y38" i="1" s="1"/>
  <c r="N38" i="1"/>
  <c r="L38" i="1"/>
  <c r="E38" i="1"/>
  <c r="AK37" i="1"/>
  <c r="AJ37" i="1"/>
  <c r="AI37" i="1"/>
  <c r="AH37" i="1"/>
  <c r="X37" i="1"/>
  <c r="Y37" i="1" s="1"/>
  <c r="W37" i="1"/>
  <c r="AA37" i="1" s="1"/>
  <c r="U37" i="1"/>
  <c r="T37" i="1"/>
  <c r="AF37" i="1" s="1"/>
  <c r="S37" i="1"/>
  <c r="Q37" i="1"/>
  <c r="P37" i="1"/>
  <c r="O37" i="1"/>
  <c r="N37" i="1"/>
  <c r="L37" i="1"/>
  <c r="Z37" i="1" s="1"/>
  <c r="E37" i="1"/>
  <c r="AJ36" i="1"/>
  <c r="AK36" i="1" s="1"/>
  <c r="AI36" i="1"/>
  <c r="AF36" i="1"/>
  <c r="Z36" i="1"/>
  <c r="X36" i="1"/>
  <c r="W36" i="1"/>
  <c r="U36" i="1"/>
  <c r="T36" i="1"/>
  <c r="S36" i="1"/>
  <c r="Q36" i="1"/>
  <c r="P36" i="1"/>
  <c r="AH36" i="1" s="1"/>
  <c r="O36" i="1"/>
  <c r="Y36" i="1" s="1"/>
  <c r="N36" i="1"/>
  <c r="L36" i="1"/>
  <c r="E36" i="1"/>
  <c r="AK35" i="1"/>
  <c r="AJ35" i="1"/>
  <c r="AI35" i="1"/>
  <c r="AH35" i="1"/>
  <c r="X35" i="1"/>
  <c r="Y35" i="1" s="1"/>
  <c r="W35" i="1"/>
  <c r="AA35" i="1" s="1"/>
  <c r="U35" i="1"/>
  <c r="T35" i="1"/>
  <c r="AF35" i="1" s="1"/>
  <c r="S35" i="1"/>
  <c r="Q35" i="1"/>
  <c r="P35" i="1"/>
  <c r="O35" i="1"/>
  <c r="N35" i="1"/>
  <c r="L35" i="1"/>
  <c r="E35" i="1"/>
  <c r="AJ34" i="1"/>
  <c r="AK34" i="1" s="1"/>
  <c r="AI34" i="1"/>
  <c r="AF34" i="1"/>
  <c r="Z34" i="1"/>
  <c r="X34" i="1"/>
  <c r="W34" i="1"/>
  <c r="U34" i="1"/>
  <c r="T34" i="1"/>
  <c r="S34" i="1"/>
  <c r="Q34" i="1"/>
  <c r="P34" i="1"/>
  <c r="O34" i="1"/>
  <c r="Y34" i="1" s="1"/>
  <c r="N34" i="1"/>
  <c r="L34" i="1"/>
  <c r="E34" i="1"/>
  <c r="AK33" i="1"/>
  <c r="AJ33" i="1"/>
  <c r="AI33" i="1"/>
  <c r="AH33" i="1"/>
  <c r="X33" i="1"/>
  <c r="Y33" i="1" s="1"/>
  <c r="W33" i="1"/>
  <c r="AA33" i="1" s="1"/>
  <c r="U33" i="1"/>
  <c r="T33" i="1"/>
  <c r="AF33" i="1" s="1"/>
  <c r="S33" i="1"/>
  <c r="Q33" i="1"/>
  <c r="P33" i="1"/>
  <c r="O33" i="1"/>
  <c r="N33" i="1"/>
  <c r="L33" i="1"/>
  <c r="E33" i="1"/>
  <c r="AJ32" i="1"/>
  <c r="AK32" i="1" s="1"/>
  <c r="AI32" i="1"/>
  <c r="AF32" i="1"/>
  <c r="Z32" i="1"/>
  <c r="X32" i="1"/>
  <c r="W32" i="1"/>
  <c r="AA32" i="1" s="1"/>
  <c r="U32" i="1"/>
  <c r="T32" i="1"/>
  <c r="S32" i="1"/>
  <c r="Q32" i="1"/>
  <c r="P32" i="1"/>
  <c r="O32" i="1"/>
  <c r="Y32" i="1" s="1"/>
  <c r="N32" i="1"/>
  <c r="L32" i="1"/>
  <c r="E32" i="1"/>
  <c r="AK31" i="1"/>
  <c r="AJ31" i="1"/>
  <c r="AI31" i="1"/>
  <c r="AH31" i="1"/>
  <c r="X31" i="1"/>
  <c r="Y31" i="1" s="1"/>
  <c r="W31" i="1"/>
  <c r="AA31" i="1" s="1"/>
  <c r="U31" i="1"/>
  <c r="T31" i="1"/>
  <c r="AF31" i="1" s="1"/>
  <c r="S31" i="1"/>
  <c r="Q31" i="1"/>
  <c r="P31" i="1"/>
  <c r="O31" i="1"/>
  <c r="N31" i="1"/>
  <c r="L31" i="1"/>
  <c r="Z31" i="1" s="1"/>
  <c r="E31" i="1"/>
  <c r="AJ30" i="1"/>
  <c r="AK30" i="1" s="1"/>
  <c r="AI30" i="1"/>
  <c r="AF30" i="1"/>
  <c r="Z30" i="1"/>
  <c r="X30" i="1"/>
  <c r="W30" i="1"/>
  <c r="AA30" i="1" s="1"/>
  <c r="U30" i="1"/>
  <c r="T30" i="1"/>
  <c r="S30" i="1"/>
  <c r="Q30" i="1"/>
  <c r="P30" i="1"/>
  <c r="AH30" i="1" s="1"/>
  <c r="O30" i="1"/>
  <c r="Y30" i="1" s="1"/>
  <c r="N30" i="1"/>
  <c r="L30" i="1"/>
  <c r="E30" i="1"/>
  <c r="AK29" i="1"/>
  <c r="AJ29" i="1"/>
  <c r="AI29" i="1"/>
  <c r="AH29" i="1"/>
  <c r="X29" i="1"/>
  <c r="Y29" i="1" s="1"/>
  <c r="W29" i="1"/>
  <c r="AA29" i="1" s="1"/>
  <c r="U29" i="1"/>
  <c r="T29" i="1"/>
  <c r="AF29" i="1" s="1"/>
  <c r="S29" i="1"/>
  <c r="Q29" i="1"/>
  <c r="P29" i="1"/>
  <c r="O29" i="1"/>
  <c r="N29" i="1"/>
  <c r="L29" i="1"/>
  <c r="Z29" i="1" s="1"/>
  <c r="E29" i="1"/>
  <c r="AJ28" i="1"/>
  <c r="AK28" i="1" s="1"/>
  <c r="AI28" i="1"/>
  <c r="AF28" i="1"/>
  <c r="Z28" i="1"/>
  <c r="X28" i="1"/>
  <c r="W28" i="1"/>
  <c r="U28" i="1"/>
  <c r="T28" i="1"/>
  <c r="S28" i="1"/>
  <c r="Q28" i="1"/>
  <c r="P28" i="1"/>
  <c r="AH28" i="1" s="1"/>
  <c r="O28" i="1"/>
  <c r="Y28" i="1" s="1"/>
  <c r="N28" i="1"/>
  <c r="L28" i="1"/>
  <c r="E28" i="1"/>
  <c r="AK27" i="1"/>
  <c r="AJ27" i="1"/>
  <c r="AI27" i="1"/>
  <c r="AH27" i="1"/>
  <c r="X27" i="1"/>
  <c r="Y27" i="1" s="1"/>
  <c r="W27" i="1"/>
  <c r="AA27" i="1" s="1"/>
  <c r="U27" i="1"/>
  <c r="T27" i="1"/>
  <c r="AF27" i="1" s="1"/>
  <c r="S27" i="1"/>
  <c r="Q27" i="1"/>
  <c r="P27" i="1"/>
  <c r="O27" i="1"/>
  <c r="N27" i="1"/>
  <c r="L27" i="1"/>
  <c r="E27" i="1"/>
  <c r="AJ26" i="1"/>
  <c r="AK26" i="1" s="1"/>
  <c r="AI26" i="1"/>
  <c r="AF26" i="1"/>
  <c r="Z26" i="1"/>
  <c r="X26" i="1"/>
  <c r="W26" i="1"/>
  <c r="U26" i="1"/>
  <c r="T26" i="1"/>
  <c r="S26" i="1"/>
  <c r="Q26" i="1"/>
  <c r="P26" i="1"/>
  <c r="O26" i="1"/>
  <c r="Y26" i="1" s="1"/>
  <c r="N26" i="1"/>
  <c r="L26" i="1"/>
  <c r="E26" i="1"/>
  <c r="AK25" i="1"/>
  <c r="AJ25" i="1"/>
  <c r="AI25" i="1"/>
  <c r="AH25" i="1"/>
  <c r="X25" i="1"/>
  <c r="Y25" i="1" s="1"/>
  <c r="W25" i="1"/>
  <c r="AA25" i="1" s="1"/>
  <c r="U25" i="1"/>
  <c r="T25" i="1"/>
  <c r="AF25" i="1" s="1"/>
  <c r="S25" i="1"/>
  <c r="Q25" i="1"/>
  <c r="P25" i="1"/>
  <c r="O25" i="1"/>
  <c r="N25" i="1"/>
  <c r="L25" i="1"/>
  <c r="E25" i="1"/>
  <c r="AJ24" i="1"/>
  <c r="AK24" i="1" s="1"/>
  <c r="AI24" i="1"/>
  <c r="AF24" i="1"/>
  <c r="Z24" i="1"/>
  <c r="X24" i="1"/>
  <c r="W24" i="1"/>
  <c r="AA24" i="1" s="1"/>
  <c r="U24" i="1"/>
  <c r="T24" i="1"/>
  <c r="S24" i="1"/>
  <c r="Q24" i="1"/>
  <c r="P24" i="1"/>
  <c r="O24" i="1"/>
  <c r="Y24" i="1" s="1"/>
  <c r="N24" i="1"/>
  <c r="L24" i="1"/>
  <c r="E24" i="1"/>
  <c r="AK23" i="1"/>
  <c r="AJ23" i="1"/>
  <c r="AI23" i="1"/>
  <c r="AH23" i="1"/>
  <c r="X23" i="1"/>
  <c r="Y23" i="1" s="1"/>
  <c r="W23" i="1"/>
  <c r="AA23" i="1" s="1"/>
  <c r="U23" i="1"/>
  <c r="T23" i="1"/>
  <c r="AF23" i="1" s="1"/>
  <c r="S23" i="1"/>
  <c r="Q23" i="1"/>
  <c r="P23" i="1"/>
  <c r="O23" i="1"/>
  <c r="N23" i="1"/>
  <c r="L23" i="1"/>
  <c r="Z23" i="1" s="1"/>
  <c r="E23" i="1"/>
  <c r="AJ22" i="1"/>
  <c r="AK22" i="1" s="1"/>
  <c r="AI22" i="1"/>
  <c r="AF22" i="1"/>
  <c r="Z22" i="1"/>
  <c r="X22" i="1"/>
  <c r="W22" i="1"/>
  <c r="AA22" i="1" s="1"/>
  <c r="U22" i="1"/>
  <c r="T22" i="1"/>
  <c r="S22" i="1"/>
  <c r="Q22" i="1"/>
  <c r="P22" i="1"/>
  <c r="AH22" i="1" s="1"/>
  <c r="O22" i="1"/>
  <c r="Y22" i="1" s="1"/>
  <c r="N22" i="1"/>
  <c r="L22" i="1"/>
  <c r="E22" i="1"/>
  <c r="AK21" i="1"/>
  <c r="AJ21" i="1"/>
  <c r="AI21" i="1"/>
  <c r="AH21" i="1"/>
  <c r="X21" i="1"/>
  <c r="Y21" i="1" s="1"/>
  <c r="W21" i="1"/>
  <c r="AA21" i="1" s="1"/>
  <c r="U21" i="1"/>
  <c r="T21" i="1"/>
  <c r="AF21" i="1" s="1"/>
  <c r="S21" i="1"/>
  <c r="Q21" i="1"/>
  <c r="P21" i="1"/>
  <c r="O21" i="1"/>
  <c r="N21" i="1"/>
  <c r="L21" i="1"/>
  <c r="Z21" i="1" s="1"/>
  <c r="E21" i="1"/>
  <c r="AJ20" i="1"/>
  <c r="AK20" i="1" s="1"/>
  <c r="AI20" i="1"/>
  <c r="AF20" i="1"/>
  <c r="Z20" i="1"/>
  <c r="X20" i="1"/>
  <c r="W20" i="1"/>
  <c r="U20" i="1"/>
  <c r="T20" i="1"/>
  <c r="S20" i="1"/>
  <c r="Q20" i="1"/>
  <c r="P20" i="1"/>
  <c r="AH20" i="1" s="1"/>
  <c r="O20" i="1"/>
  <c r="Y20" i="1" s="1"/>
  <c r="N20" i="1"/>
  <c r="L20" i="1"/>
  <c r="E20" i="1"/>
  <c r="AK19" i="1"/>
  <c r="AJ19" i="1"/>
  <c r="AI19" i="1"/>
  <c r="AH19" i="1"/>
  <c r="X19" i="1"/>
  <c r="Y19" i="1" s="1"/>
  <c r="W19" i="1"/>
  <c r="AA19" i="1" s="1"/>
  <c r="U19" i="1"/>
  <c r="T19" i="1"/>
  <c r="AF19" i="1" s="1"/>
  <c r="S19" i="1"/>
  <c r="Q19" i="1"/>
  <c r="P19" i="1"/>
  <c r="O19" i="1"/>
  <c r="N19" i="1"/>
  <c r="L19" i="1"/>
  <c r="E19" i="1"/>
  <c r="AJ18" i="1"/>
  <c r="AK18" i="1" s="1"/>
  <c r="AI18" i="1"/>
  <c r="AF18" i="1"/>
  <c r="Z18" i="1"/>
  <c r="X18" i="1"/>
  <c r="W18" i="1"/>
  <c r="U18" i="1"/>
  <c r="T18" i="1"/>
  <c r="S18" i="1"/>
  <c r="Q18" i="1"/>
  <c r="P18" i="1"/>
  <c r="O18" i="1"/>
  <c r="Y18" i="1" s="1"/>
  <c r="N18" i="1"/>
  <c r="L18" i="1"/>
  <c r="E18" i="1"/>
  <c r="AK17" i="1"/>
  <c r="AJ17" i="1"/>
  <c r="AI17" i="1"/>
  <c r="AH17" i="1"/>
  <c r="X17" i="1"/>
  <c r="Y17" i="1" s="1"/>
  <c r="W17" i="1"/>
  <c r="AA17" i="1" s="1"/>
  <c r="U17" i="1"/>
  <c r="T17" i="1"/>
  <c r="AF17" i="1" s="1"/>
  <c r="S17" i="1"/>
  <c r="Q17" i="1"/>
  <c r="P17" i="1"/>
  <c r="O17" i="1"/>
  <c r="N17" i="1"/>
  <c r="L17" i="1"/>
  <c r="E17" i="1"/>
  <c r="AJ16" i="1"/>
  <c r="AK16" i="1" s="1"/>
  <c r="AI16" i="1"/>
  <c r="AF16" i="1"/>
  <c r="Z16" i="1"/>
  <c r="X16" i="1"/>
  <c r="W16" i="1"/>
  <c r="AA16" i="1" s="1"/>
  <c r="U16" i="1"/>
  <c r="T16" i="1"/>
  <c r="S16" i="1"/>
  <c r="Q16" i="1"/>
  <c r="P16" i="1"/>
  <c r="O16" i="1"/>
  <c r="Y16" i="1" s="1"/>
  <c r="N16" i="1"/>
  <c r="L16" i="1"/>
  <c r="E16" i="1"/>
  <c r="AK15" i="1"/>
  <c r="AJ15" i="1"/>
  <c r="AI15" i="1"/>
  <c r="AH15" i="1"/>
  <c r="X15" i="1"/>
  <c r="Y15" i="1" s="1"/>
  <c r="W15" i="1"/>
  <c r="AA15" i="1" s="1"/>
  <c r="U15" i="1"/>
  <c r="T15" i="1"/>
  <c r="AF15" i="1" s="1"/>
  <c r="S15" i="1"/>
  <c r="Q15" i="1"/>
  <c r="P15" i="1"/>
  <c r="O15" i="1"/>
  <c r="N15" i="1"/>
  <c r="L15" i="1"/>
  <c r="Z15" i="1" s="1"/>
  <c r="AB15" i="1" s="1"/>
  <c r="E15" i="1"/>
  <c r="AJ14" i="1"/>
  <c r="AK14" i="1" s="1"/>
  <c r="AI14" i="1"/>
  <c r="AF14" i="1"/>
  <c r="Z14" i="1"/>
  <c r="X14" i="1"/>
  <c r="W14" i="1"/>
  <c r="AA14" i="1" s="1"/>
  <c r="U14" i="1"/>
  <c r="T14" i="1"/>
  <c r="S14" i="1"/>
  <c r="Q14" i="1"/>
  <c r="P14" i="1"/>
  <c r="AH14" i="1" s="1"/>
  <c r="O14" i="1"/>
  <c r="Y14" i="1" s="1"/>
  <c r="N14" i="1"/>
  <c r="L14" i="1"/>
  <c r="E14" i="1"/>
  <c r="AK13" i="1"/>
  <c r="AJ13" i="1"/>
  <c r="AI13" i="1"/>
  <c r="AH13" i="1"/>
  <c r="X13" i="1"/>
  <c r="Y13" i="1" s="1"/>
  <c r="W13" i="1"/>
  <c r="AA13" i="1" s="1"/>
  <c r="U13" i="1"/>
  <c r="T13" i="1"/>
  <c r="AF13" i="1" s="1"/>
  <c r="S13" i="1"/>
  <c r="Q13" i="1"/>
  <c r="P13" i="1"/>
  <c r="O13" i="1"/>
  <c r="N13" i="1"/>
  <c r="L13" i="1"/>
  <c r="Z13" i="1" s="1"/>
  <c r="E13" i="1"/>
  <c r="AJ12" i="1"/>
  <c r="AK12" i="1" s="1"/>
  <c r="AI12" i="1"/>
  <c r="AF12" i="1"/>
  <c r="Z12" i="1"/>
  <c r="X12" i="1"/>
  <c r="W12" i="1"/>
  <c r="U12" i="1"/>
  <c r="T12" i="1"/>
  <c r="S12" i="1"/>
  <c r="Q12" i="1"/>
  <c r="P12" i="1"/>
  <c r="AH12" i="1" s="1"/>
  <c r="O12" i="1"/>
  <c r="Y12" i="1" s="1"/>
  <c r="N12" i="1"/>
  <c r="L12" i="1"/>
  <c r="E12" i="1"/>
  <c r="AK11" i="1"/>
  <c r="AJ11" i="1"/>
  <c r="AI11" i="1"/>
  <c r="AH11" i="1"/>
  <c r="X11" i="1"/>
  <c r="Y11" i="1" s="1"/>
  <c r="W11" i="1"/>
  <c r="AA11" i="1" s="1"/>
  <c r="U11" i="1"/>
  <c r="T11" i="1"/>
  <c r="AF11" i="1" s="1"/>
  <c r="S11" i="1"/>
  <c r="Q11" i="1"/>
  <c r="P11" i="1"/>
  <c r="O11" i="1"/>
  <c r="N11" i="1"/>
  <c r="L11" i="1"/>
  <c r="E11" i="1"/>
  <c r="AJ10" i="1"/>
  <c r="AK10" i="1" s="1"/>
  <c r="AI10" i="1"/>
  <c r="AF10" i="1"/>
  <c r="Z10" i="1"/>
  <c r="X10" i="1"/>
  <c r="W10" i="1"/>
  <c r="U10" i="1"/>
  <c r="T10" i="1"/>
  <c r="S10" i="1"/>
  <c r="Q10" i="1"/>
  <c r="P10" i="1"/>
  <c r="O10" i="1"/>
  <c r="Y10" i="1" s="1"/>
  <c r="N10" i="1"/>
  <c r="L10" i="1"/>
  <c r="E10" i="1"/>
  <c r="AK9" i="1"/>
  <c r="AJ9" i="1"/>
  <c r="AI9" i="1"/>
  <c r="AH9" i="1"/>
  <c r="X9" i="1"/>
  <c r="Y9" i="1" s="1"/>
  <c r="W9" i="1"/>
  <c r="AA9" i="1" s="1"/>
  <c r="U9" i="1"/>
  <c r="T9" i="1"/>
  <c r="AF9" i="1" s="1"/>
  <c r="S9" i="1"/>
  <c r="Q9" i="1"/>
  <c r="P9" i="1"/>
  <c r="O9" i="1"/>
  <c r="N9" i="1"/>
  <c r="L9" i="1"/>
  <c r="E9" i="1"/>
  <c r="AJ8" i="1"/>
  <c r="AK8" i="1" s="1"/>
  <c r="AI8" i="1"/>
  <c r="AF8" i="1"/>
  <c r="Z8" i="1"/>
  <c r="X8" i="1"/>
  <c r="W8" i="1"/>
  <c r="AA8" i="1" s="1"/>
  <c r="U8" i="1"/>
  <c r="T8" i="1"/>
  <c r="S8" i="1"/>
  <c r="Q8" i="1"/>
  <c r="P8" i="1"/>
  <c r="O8" i="1"/>
  <c r="Y8" i="1" s="1"/>
  <c r="N8" i="1"/>
  <c r="L8" i="1"/>
  <c r="E8" i="1"/>
  <c r="AK7" i="1"/>
  <c r="AJ7" i="1"/>
  <c r="AI7" i="1"/>
  <c r="AH7" i="1"/>
  <c r="X7" i="1"/>
  <c r="Y7" i="1" s="1"/>
  <c r="W7" i="1"/>
  <c r="AA7" i="1" s="1"/>
  <c r="U7" i="1"/>
  <c r="T7" i="1"/>
  <c r="AF7" i="1" s="1"/>
  <c r="S7" i="1"/>
  <c r="Q7" i="1"/>
  <c r="P7" i="1"/>
  <c r="O7" i="1"/>
  <c r="N7" i="1"/>
  <c r="L7" i="1"/>
  <c r="Z7" i="1" s="1"/>
  <c r="E7" i="1"/>
  <c r="AJ6" i="1"/>
  <c r="AK6" i="1" s="1"/>
  <c r="AI6" i="1"/>
  <c r="AF6" i="1"/>
  <c r="Z6" i="1"/>
  <c r="X6" i="1"/>
  <c r="W6" i="1"/>
  <c r="AA6" i="1" s="1"/>
  <c r="U6" i="1"/>
  <c r="T6" i="1"/>
  <c r="S6" i="1"/>
  <c r="Q6" i="1"/>
  <c r="P6" i="1"/>
  <c r="AH6" i="1" s="1"/>
  <c r="O6" i="1"/>
  <c r="Y6" i="1" s="1"/>
  <c r="N6" i="1"/>
  <c r="L6" i="1"/>
  <c r="E6" i="1"/>
  <c r="AK5" i="1"/>
  <c r="AJ5" i="1"/>
  <c r="AI5" i="1"/>
  <c r="AH5" i="1"/>
  <c r="X5" i="1"/>
  <c r="Y5" i="1" s="1"/>
  <c r="W5" i="1"/>
  <c r="AA5" i="1" s="1"/>
  <c r="U5" i="1"/>
  <c r="T5" i="1"/>
  <c r="AF5" i="1" s="1"/>
  <c r="S5" i="1"/>
  <c r="Q5" i="1"/>
  <c r="P5" i="1"/>
  <c r="O5" i="1"/>
  <c r="N5" i="1"/>
  <c r="L5" i="1"/>
  <c r="Z5" i="1" s="1"/>
  <c r="E5" i="1"/>
  <c r="AJ4" i="1"/>
  <c r="AK4" i="1" s="1"/>
  <c r="AI4" i="1"/>
  <c r="AF4" i="1"/>
  <c r="Z4" i="1"/>
  <c r="X4" i="1"/>
  <c r="W4" i="1"/>
  <c r="U4" i="1"/>
  <c r="T4" i="1"/>
  <c r="S4" i="1"/>
  <c r="Q4" i="1"/>
  <c r="P4" i="1"/>
  <c r="AH4" i="1" s="1"/>
  <c r="O4" i="1"/>
  <c r="Y4" i="1" s="1"/>
  <c r="N4" i="1"/>
  <c r="L4" i="1"/>
  <c r="E4" i="1"/>
  <c r="AK3" i="1"/>
  <c r="AJ3" i="1"/>
  <c r="AI3" i="1"/>
  <c r="AH3" i="1"/>
  <c r="X3" i="1"/>
  <c r="Y3" i="1" s="1"/>
  <c r="W3" i="1"/>
  <c r="AA3" i="1" s="1"/>
  <c r="U3" i="1"/>
  <c r="T3" i="1"/>
  <c r="AF3" i="1" s="1"/>
  <c r="S3" i="1"/>
  <c r="Q3" i="1"/>
  <c r="P3" i="1"/>
  <c r="O3" i="1"/>
  <c r="N3" i="1"/>
  <c r="L3" i="1"/>
  <c r="E3" i="1"/>
  <c r="AJ2" i="1"/>
  <c r="AK2" i="1" s="1"/>
  <c r="AI2" i="1"/>
  <c r="AF2" i="1"/>
  <c r="Z2" i="1"/>
  <c r="X2" i="1"/>
  <c r="W2" i="1"/>
  <c r="U2" i="1"/>
  <c r="T2" i="1"/>
  <c r="S2" i="1"/>
  <c r="Q2" i="1"/>
  <c r="P2" i="1"/>
  <c r="O2" i="1"/>
  <c r="Y2" i="1" s="1"/>
  <c r="N2" i="1"/>
  <c r="L2" i="1"/>
  <c r="E2" i="1"/>
  <c r="AK1" i="1"/>
  <c r="AJ1" i="1"/>
  <c r="AI1" i="1"/>
  <c r="AH1" i="1"/>
  <c r="X1" i="1"/>
  <c r="Y1" i="1" s="1"/>
  <c r="W1" i="1"/>
  <c r="AA1" i="1" s="1"/>
  <c r="U1" i="1"/>
  <c r="T1" i="1"/>
  <c r="AF1" i="1" s="1"/>
  <c r="S1" i="1"/>
  <c r="Q1" i="1"/>
  <c r="P1" i="1"/>
  <c r="O1" i="1"/>
  <c r="N1" i="1"/>
  <c r="L1" i="1"/>
  <c r="AD4" i="1" l="1"/>
  <c r="AB4" i="1"/>
  <c r="AG4" i="1"/>
  <c r="AG7" i="1"/>
  <c r="AD7" i="1"/>
  <c r="AG23" i="1"/>
  <c r="AD23" i="1"/>
  <c r="AG31" i="1"/>
  <c r="AD31" i="1"/>
  <c r="AG48" i="1"/>
  <c r="AD48" i="1"/>
  <c r="AD53" i="1"/>
  <c r="AG53" i="1"/>
  <c r="AB53" i="1"/>
  <c r="AD112" i="1"/>
  <c r="AB112" i="1"/>
  <c r="AG133" i="1"/>
  <c r="AD133" i="1"/>
  <c r="AB133" i="1"/>
  <c r="AD156" i="1"/>
  <c r="AB156" i="1"/>
  <c r="AG156" i="1"/>
  <c r="AG5" i="1"/>
  <c r="AD5" i="1"/>
  <c r="AD18" i="1"/>
  <c r="AB18" i="1"/>
  <c r="AG18" i="1"/>
  <c r="AD26" i="1"/>
  <c r="AB26" i="1"/>
  <c r="AG26" i="1"/>
  <c r="AG37" i="1"/>
  <c r="AD37" i="1"/>
  <c r="AG46" i="1"/>
  <c r="AD46" i="1"/>
  <c r="AD51" i="1"/>
  <c r="AG51" i="1"/>
  <c r="AB51" i="1"/>
  <c r="AD154" i="1"/>
  <c r="AB154" i="1"/>
  <c r="AG154" i="1"/>
  <c r="AD160" i="1"/>
  <c r="AB160" i="1"/>
  <c r="AG160" i="1"/>
  <c r="AH2" i="1"/>
  <c r="Z3" i="1"/>
  <c r="AA4" i="1"/>
  <c r="AB7" i="1"/>
  <c r="AD8" i="1"/>
  <c r="AG8" i="1"/>
  <c r="AB8" i="1"/>
  <c r="AH10" i="1"/>
  <c r="Z11" i="1"/>
  <c r="AA12" i="1"/>
  <c r="AD16" i="1"/>
  <c r="AG16" i="1"/>
  <c r="AB16" i="1"/>
  <c r="AH18" i="1"/>
  <c r="Z19" i="1"/>
  <c r="AA20" i="1"/>
  <c r="AB23" i="1"/>
  <c r="AD24" i="1"/>
  <c r="AB24" i="1"/>
  <c r="AG24" i="1"/>
  <c r="AH26" i="1"/>
  <c r="Z27" i="1"/>
  <c r="AA28" i="1"/>
  <c r="AB31" i="1"/>
  <c r="AD32" i="1"/>
  <c r="AG32" i="1"/>
  <c r="AB32" i="1"/>
  <c r="AH34" i="1"/>
  <c r="Z35" i="1"/>
  <c r="AA36" i="1"/>
  <c r="AD40" i="1"/>
  <c r="AG40" i="1"/>
  <c r="AB40" i="1"/>
  <c r="AB42" i="1"/>
  <c r="AD42" i="1"/>
  <c r="AG42" i="1"/>
  <c r="AA45" i="1"/>
  <c r="AB48" i="1"/>
  <c r="AD49" i="1"/>
  <c r="AB49" i="1"/>
  <c r="AG49" i="1"/>
  <c r="AH51" i="1"/>
  <c r="Z52" i="1"/>
  <c r="AA53" i="1"/>
  <c r="AH83" i="1"/>
  <c r="AB91" i="1"/>
  <c r="AG91" i="1"/>
  <c r="AD91" i="1"/>
  <c r="AD96" i="1"/>
  <c r="AB96" i="1"/>
  <c r="AA96" i="1"/>
  <c r="AG112" i="1"/>
  <c r="AH115" i="1"/>
  <c r="AB123" i="1"/>
  <c r="AG123" i="1"/>
  <c r="AD123" i="1"/>
  <c r="AD128" i="1"/>
  <c r="AB128" i="1"/>
  <c r="AA128" i="1"/>
  <c r="AD134" i="1"/>
  <c r="AB134" i="1"/>
  <c r="AG134" i="1"/>
  <c r="AG143" i="1"/>
  <c r="AD143" i="1"/>
  <c r="AB143" i="1"/>
  <c r="AD12" i="1"/>
  <c r="AG12" i="1"/>
  <c r="AB12" i="1"/>
  <c r="AG15" i="1"/>
  <c r="AD15" i="1"/>
  <c r="AD20" i="1"/>
  <c r="AG20" i="1"/>
  <c r="AB20" i="1"/>
  <c r="AD28" i="1"/>
  <c r="AB28" i="1"/>
  <c r="AG28" i="1"/>
  <c r="AD36" i="1"/>
  <c r="AG36" i="1"/>
  <c r="AB36" i="1"/>
  <c r="AG39" i="1"/>
  <c r="AD39" i="1"/>
  <c r="AD44" i="1"/>
  <c r="AB44" i="1"/>
  <c r="AB107" i="1"/>
  <c r="AG107" i="1"/>
  <c r="AD107" i="1"/>
  <c r="AG135" i="1"/>
  <c r="AB135" i="1"/>
  <c r="AD135" i="1"/>
  <c r="AD2" i="1"/>
  <c r="AB2" i="1"/>
  <c r="AG2" i="1"/>
  <c r="AD10" i="1"/>
  <c r="AB10" i="1"/>
  <c r="AG10" i="1"/>
  <c r="AG13" i="1"/>
  <c r="AD13" i="1"/>
  <c r="AG21" i="1"/>
  <c r="AD21" i="1"/>
  <c r="AG29" i="1"/>
  <c r="AD29" i="1"/>
  <c r="AD34" i="1"/>
  <c r="AB34" i="1"/>
  <c r="AG34" i="1"/>
  <c r="AG54" i="1"/>
  <c r="AD54" i="1"/>
  <c r="AB83" i="1"/>
  <c r="AG83" i="1"/>
  <c r="AD83" i="1"/>
  <c r="AD88" i="1"/>
  <c r="AB88" i="1"/>
  <c r="AB115" i="1"/>
  <c r="AG115" i="1"/>
  <c r="AD115" i="1"/>
  <c r="AD120" i="1"/>
  <c r="AB120" i="1"/>
  <c r="AD132" i="1"/>
  <c r="AG132" i="1"/>
  <c r="AB132" i="1"/>
  <c r="Z1" i="1"/>
  <c r="AA2" i="1"/>
  <c r="AB5" i="1"/>
  <c r="AD6" i="1"/>
  <c r="AG6" i="1"/>
  <c r="AB6" i="1"/>
  <c r="AH8" i="1"/>
  <c r="Z9" i="1"/>
  <c r="AA10" i="1"/>
  <c r="AB13" i="1"/>
  <c r="AD14" i="1"/>
  <c r="AB14" i="1"/>
  <c r="AG14" i="1"/>
  <c r="AH16" i="1"/>
  <c r="Z17" i="1"/>
  <c r="AA18" i="1"/>
  <c r="AB21" i="1"/>
  <c r="AD22" i="1"/>
  <c r="AB22" i="1"/>
  <c r="AG22" i="1"/>
  <c r="AH24" i="1"/>
  <c r="Z25" i="1"/>
  <c r="AA26" i="1"/>
  <c r="AB29" i="1"/>
  <c r="AD30" i="1"/>
  <c r="AG30" i="1"/>
  <c r="AB30" i="1"/>
  <c r="AH32" i="1"/>
  <c r="Z33" i="1"/>
  <c r="AA34" i="1"/>
  <c r="AB37" i="1"/>
  <c r="AD38" i="1"/>
  <c r="AB38" i="1"/>
  <c r="AG38" i="1"/>
  <c r="AH40" i="1"/>
  <c r="Z41" i="1"/>
  <c r="AB46" i="1"/>
  <c r="AD47" i="1"/>
  <c r="AG47" i="1"/>
  <c r="AB47" i="1"/>
  <c r="AH49" i="1"/>
  <c r="Z50" i="1"/>
  <c r="AA51" i="1"/>
  <c r="AB54" i="1"/>
  <c r="AB55" i="1"/>
  <c r="AD55" i="1"/>
  <c r="AB57" i="1"/>
  <c r="AD57" i="1"/>
  <c r="AB59" i="1"/>
  <c r="AD59" i="1"/>
  <c r="AB61" i="1"/>
  <c r="AD61" i="1"/>
  <c r="AB63" i="1"/>
  <c r="AD63" i="1"/>
  <c r="AB65" i="1"/>
  <c r="AD65" i="1"/>
  <c r="AB67" i="1"/>
  <c r="AD67" i="1"/>
  <c r="AB69" i="1"/>
  <c r="AD69" i="1"/>
  <c r="AB71" i="1"/>
  <c r="AD71" i="1"/>
  <c r="AB73" i="1"/>
  <c r="AD73" i="1"/>
  <c r="AB75" i="1"/>
  <c r="AD75" i="1"/>
  <c r="AB77" i="1"/>
  <c r="AD77" i="1"/>
  <c r="AB79" i="1"/>
  <c r="AD79" i="1"/>
  <c r="AB81" i="1"/>
  <c r="AG81" i="1"/>
  <c r="AD81" i="1"/>
  <c r="AG88" i="1"/>
  <c r="AH91" i="1"/>
  <c r="AB99" i="1"/>
  <c r="AG99" i="1"/>
  <c r="AD99" i="1"/>
  <c r="AD104" i="1"/>
  <c r="AB104" i="1"/>
  <c r="AA104" i="1"/>
  <c r="AG120" i="1"/>
  <c r="AH123" i="1"/>
  <c r="AG149" i="1"/>
  <c r="AB149" i="1"/>
  <c r="AD149" i="1"/>
  <c r="AD166" i="1"/>
  <c r="AB166" i="1"/>
  <c r="AG166" i="1"/>
  <c r="AD198" i="1"/>
  <c r="AB198" i="1"/>
  <c r="AG198" i="1"/>
  <c r="AB221" i="1"/>
  <c r="AD221" i="1"/>
  <c r="AG221" i="1"/>
  <c r="AB56" i="1"/>
  <c r="AB60" i="1"/>
  <c r="AB64" i="1"/>
  <c r="AB68" i="1"/>
  <c r="AB70" i="1"/>
  <c r="AB72" i="1"/>
  <c r="AB74" i="1"/>
  <c r="AB78" i="1"/>
  <c r="AA83" i="1"/>
  <c r="AG86" i="1"/>
  <c r="AB105" i="1"/>
  <c r="AG105" i="1"/>
  <c r="AA115" i="1"/>
  <c r="AG126" i="1"/>
  <c r="AH134" i="1"/>
  <c r="AG137" i="1"/>
  <c r="AD137" i="1"/>
  <c r="AB137" i="1"/>
  <c r="AD148" i="1"/>
  <c r="AB148" i="1"/>
  <c r="AG148" i="1"/>
  <c r="AH156" i="1"/>
  <c r="AD158" i="1"/>
  <c r="AB158" i="1"/>
  <c r="AG158" i="1"/>
  <c r="AG212" i="1"/>
  <c r="AD212" i="1"/>
  <c r="AB212" i="1"/>
  <c r="AG220" i="1"/>
  <c r="AD220" i="1"/>
  <c r="AB220" i="1"/>
  <c r="AB235" i="1"/>
  <c r="AD235" i="1"/>
  <c r="AG235" i="1"/>
  <c r="AG43" i="1"/>
  <c r="AG45" i="1"/>
  <c r="AD56" i="1"/>
  <c r="AD58" i="1"/>
  <c r="AD60" i="1"/>
  <c r="AD62" i="1"/>
  <c r="AD64" i="1"/>
  <c r="AD66" i="1"/>
  <c r="AD68" i="1"/>
  <c r="AD70" i="1"/>
  <c r="AD72" i="1"/>
  <c r="AD74" i="1"/>
  <c r="AD76" i="1"/>
  <c r="AD78" i="1"/>
  <c r="AD80" i="1"/>
  <c r="Z84" i="1"/>
  <c r="AB87" i="1"/>
  <c r="AG87" i="1"/>
  <c r="AA89" i="1"/>
  <c r="Z92" i="1"/>
  <c r="AB95" i="1"/>
  <c r="AG95" i="1"/>
  <c r="AA97" i="1"/>
  <c r="Z100" i="1"/>
  <c r="AB103" i="1"/>
  <c r="AG103" i="1"/>
  <c r="AA105" i="1"/>
  <c r="AD105" i="1"/>
  <c r="Z108" i="1"/>
  <c r="AB111" i="1"/>
  <c r="AG111" i="1"/>
  <c r="AA113" i="1"/>
  <c r="Z116" i="1"/>
  <c r="AB119" i="1"/>
  <c r="AG119" i="1"/>
  <c r="AA121" i="1"/>
  <c r="Z124" i="1"/>
  <c r="AB127" i="1"/>
  <c r="AG127" i="1"/>
  <c r="AG131" i="1"/>
  <c r="AD131" i="1"/>
  <c r="AH133" i="1"/>
  <c r="AH135" i="1"/>
  <c r="AD140" i="1"/>
  <c r="AB140" i="1"/>
  <c r="AG140" i="1"/>
  <c r="AH142" i="1"/>
  <c r="AD144" i="1"/>
  <c r="AB144" i="1"/>
  <c r="AA144" i="1"/>
  <c r="AH148" i="1"/>
  <c r="AD150" i="1"/>
  <c r="AB150" i="1"/>
  <c r="AG150" i="1"/>
  <c r="AA155" i="1"/>
  <c r="AG159" i="1"/>
  <c r="AD159" i="1"/>
  <c r="AB159" i="1"/>
  <c r="AG165" i="1"/>
  <c r="AB165" i="1"/>
  <c r="AD170" i="1"/>
  <c r="AB170" i="1"/>
  <c r="AG205" i="1"/>
  <c r="AB205" i="1"/>
  <c r="AD205" i="1"/>
  <c r="AB209" i="1"/>
  <c r="AD209" i="1"/>
  <c r="AG209" i="1"/>
  <c r="AB217" i="1"/>
  <c r="AD217" i="1"/>
  <c r="AG217" i="1"/>
  <c r="AB225" i="1"/>
  <c r="AD225" i="1"/>
  <c r="AG225" i="1"/>
  <c r="AB213" i="1"/>
  <c r="AD213" i="1"/>
  <c r="AG213" i="1"/>
  <c r="AG228" i="1"/>
  <c r="AD228" i="1"/>
  <c r="AB228" i="1"/>
  <c r="AB58" i="1"/>
  <c r="AB62" i="1"/>
  <c r="AB66" i="1"/>
  <c r="AB76" i="1"/>
  <c r="AB80" i="1"/>
  <c r="AB89" i="1"/>
  <c r="AG89" i="1"/>
  <c r="AA91" i="1"/>
  <c r="AG94" i="1"/>
  <c r="AB97" i="1"/>
  <c r="AG97" i="1"/>
  <c r="AA99" i="1"/>
  <c r="AG102" i="1"/>
  <c r="AA107" i="1"/>
  <c r="AG110" i="1"/>
  <c r="AB113" i="1"/>
  <c r="AG113" i="1"/>
  <c r="AG118" i="1"/>
  <c r="AB121" i="1"/>
  <c r="AG121" i="1"/>
  <c r="AA123" i="1"/>
  <c r="AG129" i="1"/>
  <c r="AD129" i="1"/>
  <c r="AB129" i="1"/>
  <c r="AD136" i="1"/>
  <c r="AB136" i="1"/>
  <c r="AG141" i="1"/>
  <c r="AB141" i="1"/>
  <c r="AD146" i="1"/>
  <c r="AB146" i="1"/>
  <c r="AD152" i="1"/>
  <c r="AB152" i="1"/>
  <c r="AG167" i="1"/>
  <c r="AD167" i="1"/>
  <c r="AB167" i="1"/>
  <c r="Z82" i="1"/>
  <c r="AB85" i="1"/>
  <c r="AG85" i="1"/>
  <c r="Z90" i="1"/>
  <c r="AB93" i="1"/>
  <c r="AG93" i="1"/>
  <c r="Z98" i="1"/>
  <c r="AB101" i="1"/>
  <c r="AG101" i="1"/>
  <c r="Z106" i="1"/>
  <c r="AB109" i="1"/>
  <c r="AG109" i="1"/>
  <c r="Z114" i="1"/>
  <c r="AB117" i="1"/>
  <c r="AG117" i="1"/>
  <c r="Z122" i="1"/>
  <c r="AB125" i="1"/>
  <c r="AG125" i="1"/>
  <c r="AD130" i="1"/>
  <c r="AG130" i="1"/>
  <c r="AH132" i="1"/>
  <c r="AA133" i="1"/>
  <c r="AD138" i="1"/>
  <c r="AG138" i="1"/>
  <c r="AD142" i="1"/>
  <c r="AB142" i="1"/>
  <c r="AG142" i="1"/>
  <c r="AG146" i="1"/>
  <c r="AA147" i="1"/>
  <c r="AG151" i="1"/>
  <c r="AD151" i="1"/>
  <c r="AB151" i="1"/>
  <c r="AG157" i="1"/>
  <c r="AB157" i="1"/>
  <c r="AD162" i="1"/>
  <c r="AB162" i="1"/>
  <c r="AD164" i="1"/>
  <c r="AB164" i="1"/>
  <c r="AG164" i="1"/>
  <c r="AH166" i="1"/>
  <c r="AD168" i="1"/>
  <c r="AB168" i="1"/>
  <c r="AA168" i="1"/>
  <c r="AD204" i="1"/>
  <c r="AB204" i="1"/>
  <c r="AG204" i="1"/>
  <c r="AG208" i="1"/>
  <c r="AD208" i="1"/>
  <c r="AB208" i="1"/>
  <c r="AG216" i="1"/>
  <c r="AD216" i="1"/>
  <c r="AB216" i="1"/>
  <c r="AG224" i="1"/>
  <c r="AD224" i="1"/>
  <c r="AB224" i="1"/>
  <c r="AA145" i="1"/>
  <c r="AA153" i="1"/>
  <c r="AA161" i="1"/>
  <c r="AA169" i="1"/>
  <c r="AD194" i="1"/>
  <c r="AB194" i="1"/>
  <c r="AA194" i="1"/>
  <c r="AH197" i="1"/>
  <c r="AG199" i="1"/>
  <c r="AD199" i="1"/>
  <c r="AB199" i="1"/>
  <c r="AG203" i="1"/>
  <c r="AD203" i="1"/>
  <c r="AH204" i="1"/>
  <c r="AB231" i="1"/>
  <c r="AD231" i="1"/>
  <c r="AG231" i="1"/>
  <c r="AB233" i="1"/>
  <c r="AD233" i="1"/>
  <c r="AG236" i="1"/>
  <c r="AD236" i="1"/>
  <c r="AB236" i="1"/>
  <c r="AA135" i="1"/>
  <c r="AA143" i="1"/>
  <c r="AA151" i="1"/>
  <c r="AA159" i="1"/>
  <c r="AA167" i="1"/>
  <c r="AA172" i="1"/>
  <c r="AA174" i="1"/>
  <c r="AA176" i="1"/>
  <c r="AA178" i="1"/>
  <c r="AA180" i="1"/>
  <c r="AA182" i="1"/>
  <c r="AA184" i="1"/>
  <c r="AA186" i="1"/>
  <c r="AA188" i="1"/>
  <c r="AA190" i="1"/>
  <c r="AD196" i="1"/>
  <c r="AB196" i="1"/>
  <c r="AA196" i="1"/>
  <c r="Z202" i="1"/>
  <c r="AB203" i="1"/>
  <c r="AB207" i="1"/>
  <c r="AD207" i="1"/>
  <c r="AG207" i="1"/>
  <c r="AB211" i="1"/>
  <c r="AD211" i="1"/>
  <c r="AG211" i="1"/>
  <c r="AB215" i="1"/>
  <c r="AD215" i="1"/>
  <c r="AG215" i="1"/>
  <c r="AB219" i="1"/>
  <c r="AD219" i="1"/>
  <c r="AG219" i="1"/>
  <c r="AB223" i="1"/>
  <c r="AD223" i="1"/>
  <c r="AG223" i="1"/>
  <c r="AB227" i="1"/>
  <c r="AD227" i="1"/>
  <c r="AG227" i="1"/>
  <c r="AB229" i="1"/>
  <c r="AD229" i="1"/>
  <c r="AG232" i="1"/>
  <c r="AD232" i="1"/>
  <c r="AB232" i="1"/>
  <c r="AH172" i="1"/>
  <c r="AG172" i="1"/>
  <c r="AH174" i="1"/>
  <c r="AG174" i="1"/>
  <c r="AH176" i="1"/>
  <c r="AG176" i="1"/>
  <c r="AH178" i="1"/>
  <c r="AG178" i="1"/>
  <c r="AH180" i="1"/>
  <c r="AG180" i="1"/>
  <c r="AH182" i="1"/>
  <c r="AG182" i="1"/>
  <c r="AH184" i="1"/>
  <c r="AG184" i="1"/>
  <c r="AH186" i="1"/>
  <c r="AG186" i="1"/>
  <c r="AH188" i="1"/>
  <c r="AG188" i="1"/>
  <c r="AH190" i="1"/>
  <c r="AG190" i="1"/>
  <c r="AD192" i="1"/>
  <c r="AB192" i="1"/>
  <c r="AD193" i="1"/>
  <c r="AD195" i="1"/>
  <c r="AG197" i="1"/>
  <c r="AB197" i="1"/>
  <c r="AD200" i="1"/>
  <c r="AG200" i="1"/>
  <c r="AG201" i="1"/>
  <c r="AD201" i="1"/>
  <c r="AH203" i="1"/>
  <c r="AA204" i="1"/>
  <c r="AH205" i="1"/>
  <c r="AG206" i="1"/>
  <c r="AD206" i="1"/>
  <c r="AG210" i="1"/>
  <c r="AD210" i="1"/>
  <c r="AG214" i="1"/>
  <c r="AD214" i="1"/>
  <c r="AG218" i="1"/>
  <c r="AD218" i="1"/>
  <c r="AG222" i="1"/>
  <c r="AD222" i="1"/>
  <c r="AG226" i="1"/>
  <c r="AD226" i="1"/>
  <c r="AG230" i="1"/>
  <c r="AD230" i="1"/>
  <c r="AG234" i="1"/>
  <c r="AD234" i="1"/>
  <c r="Z171" i="1"/>
  <c r="Z173" i="1"/>
  <c r="Z175" i="1"/>
  <c r="Z177" i="1"/>
  <c r="Z179" i="1"/>
  <c r="Z181" i="1"/>
  <c r="Z183" i="1"/>
  <c r="Z185" i="1"/>
  <c r="Z187" i="1"/>
  <c r="Z189" i="1"/>
  <c r="Z191" i="1"/>
  <c r="AB201" i="1"/>
  <c r="AH202" i="1"/>
  <c r="AA203" i="1"/>
  <c r="AA199" i="1"/>
  <c r="AA197" i="1"/>
  <c r="AA205" i="1"/>
  <c r="AB187" i="1" l="1"/>
  <c r="AG187" i="1"/>
  <c r="AD187" i="1"/>
  <c r="AB171" i="1"/>
  <c r="AG171" i="1"/>
  <c r="AD171" i="1"/>
  <c r="AD124" i="1"/>
  <c r="AB124" i="1"/>
  <c r="AG124" i="1"/>
  <c r="AD108" i="1"/>
  <c r="AG108" i="1"/>
  <c r="AB108" i="1"/>
  <c r="AG35" i="1"/>
  <c r="AD35" i="1"/>
  <c r="AB35" i="1"/>
  <c r="AG11" i="1"/>
  <c r="AD11" i="1"/>
  <c r="AB11" i="1"/>
  <c r="AB185" i="1"/>
  <c r="AG185" i="1"/>
  <c r="AD185" i="1"/>
  <c r="AD114" i="1"/>
  <c r="AG114" i="1"/>
  <c r="AB114" i="1"/>
  <c r="AD82" i="1"/>
  <c r="AG82" i="1"/>
  <c r="AB82" i="1"/>
  <c r="AD100" i="1"/>
  <c r="AG100" i="1"/>
  <c r="AB100" i="1"/>
  <c r="AD84" i="1"/>
  <c r="AB84" i="1"/>
  <c r="AG84" i="1"/>
  <c r="AG33" i="1"/>
  <c r="AD33" i="1"/>
  <c r="AB33" i="1"/>
  <c r="AB191" i="1"/>
  <c r="AG191" i="1"/>
  <c r="AD191" i="1"/>
  <c r="AB183" i="1"/>
  <c r="AG183" i="1"/>
  <c r="AD183" i="1"/>
  <c r="AB175" i="1"/>
  <c r="AG175" i="1"/>
  <c r="AD175" i="1"/>
  <c r="AD202" i="1"/>
  <c r="AG202" i="1"/>
  <c r="AB202" i="1"/>
  <c r="AD122" i="1"/>
  <c r="AG122" i="1"/>
  <c r="AB122" i="1"/>
  <c r="AD90" i="1"/>
  <c r="AG90" i="1"/>
  <c r="AB90" i="1"/>
  <c r="AG41" i="1"/>
  <c r="AD41" i="1"/>
  <c r="AB41" i="1"/>
  <c r="AG9" i="1"/>
  <c r="AD9" i="1"/>
  <c r="AB9" i="1"/>
  <c r="AG52" i="1"/>
  <c r="AD52" i="1"/>
  <c r="AB52" i="1"/>
  <c r="AG19" i="1"/>
  <c r="AD19" i="1"/>
  <c r="AB19" i="1"/>
  <c r="AB179" i="1"/>
  <c r="AG179" i="1"/>
  <c r="AD179" i="1"/>
  <c r="AD106" i="1"/>
  <c r="AG106" i="1"/>
  <c r="AB106" i="1"/>
  <c r="AD116" i="1"/>
  <c r="AG116" i="1"/>
  <c r="AB116" i="1"/>
  <c r="AG50" i="1"/>
  <c r="AD50" i="1"/>
  <c r="AB50" i="1"/>
  <c r="AG25" i="1"/>
  <c r="AD25" i="1"/>
  <c r="AB25" i="1"/>
  <c r="AB177" i="1"/>
  <c r="AG177" i="1"/>
  <c r="AD177" i="1"/>
  <c r="AD92" i="1"/>
  <c r="AG92" i="1"/>
  <c r="AB92" i="1"/>
  <c r="AG1" i="1"/>
  <c r="AD1" i="1"/>
  <c r="AB1" i="1"/>
  <c r="AB189" i="1"/>
  <c r="AG189" i="1"/>
  <c r="AD189" i="1"/>
  <c r="AB181" i="1"/>
  <c r="AG181" i="1"/>
  <c r="AD181" i="1"/>
  <c r="AB173" i="1"/>
  <c r="AG173" i="1"/>
  <c r="AD173" i="1"/>
  <c r="AD98" i="1"/>
  <c r="AG98" i="1"/>
  <c r="AB98" i="1"/>
  <c r="AG17" i="1"/>
  <c r="AD17" i="1"/>
  <c r="AB17" i="1"/>
  <c r="AG27" i="1"/>
  <c r="AD27" i="1"/>
  <c r="AB27" i="1"/>
  <c r="AG3" i="1"/>
  <c r="AD3" i="1"/>
  <c r="AB3" i="1"/>
</calcChain>
</file>

<file path=xl/sharedStrings.xml><?xml version="1.0" encoding="utf-8"?>
<sst xmlns="http://schemas.openxmlformats.org/spreadsheetml/2006/main" count="3036" uniqueCount="1380">
  <si>
    <t>BIG BIRCH LAKE</t>
  </si>
  <si>
    <t>MN00001</t>
  </si>
  <si>
    <t>ND</t>
  </si>
  <si>
    <t>8.46</t>
  </si>
  <si>
    <t>Big Birch Lake</t>
  </si>
  <si>
    <t>7010202001466</t>
  </si>
  <si>
    <t>Surface area from NHD</t>
  </si>
  <si>
    <t>WOLF LAKE</t>
  </si>
  <si>
    <t>MN00003</t>
  </si>
  <si>
    <t>2.075</t>
  </si>
  <si>
    <t>Wolf Lake</t>
  </si>
  <si>
    <t>4010202000693</t>
  </si>
  <si>
    <t>ELY LAKE</t>
  </si>
  <si>
    <t>MN00005</t>
  </si>
  <si>
    <t>2.873</t>
  </si>
  <si>
    <t>Ely Lake</t>
  </si>
  <si>
    <t>4010201002967</t>
  </si>
  <si>
    <t>Surface area from NID</t>
  </si>
  <si>
    <t>NETT LAKE</t>
  </si>
  <si>
    <t>NETT LAKE RIVER</t>
  </si>
  <si>
    <t>MN00006</t>
  </si>
  <si>
    <t>29.44</t>
  </si>
  <si>
    <t>Nett Lake</t>
  </si>
  <si>
    <t>9030005001512</t>
  </si>
  <si>
    <t>MOVIL LAKE</t>
  </si>
  <si>
    <t>MN00015</t>
  </si>
  <si>
    <t>3.445</t>
  </si>
  <si>
    <t>Movil Lake</t>
  </si>
  <si>
    <t>7010101009097</t>
  </si>
  <si>
    <t>BRONSON LAKE</t>
  </si>
  <si>
    <t>MN00017</t>
  </si>
  <si>
    <t>1.288</t>
  </si>
  <si>
    <t>9020312002271</t>
  </si>
  <si>
    <t>37694</t>
  </si>
  <si>
    <t>9020312</t>
  </si>
  <si>
    <t>0.97</t>
  </si>
  <si>
    <t>9020312004</t>
  </si>
  <si>
    <t>38662</t>
  </si>
  <si>
    <t>TWO INLETS LAKE</t>
  </si>
  <si>
    <t>MN00020</t>
  </si>
  <si>
    <t>2.287</t>
  </si>
  <si>
    <t>Two Inlets Lake</t>
  </si>
  <si>
    <t>7010106002288</t>
  </si>
  <si>
    <t>HEIGHT OF LAND LAKE</t>
  </si>
  <si>
    <t>MN00021</t>
  </si>
  <si>
    <t>15.363</t>
  </si>
  <si>
    <t>Height of Land Lake</t>
  </si>
  <si>
    <t>9020103002409</t>
  </si>
  <si>
    <t>ROUND LAKE</t>
  </si>
  <si>
    <t>MN00022</t>
  </si>
  <si>
    <t>4.412</t>
  </si>
  <si>
    <t>Round Lake</t>
  </si>
  <si>
    <t>9020103002258</t>
  </si>
  <si>
    <t>MANY POINT LAKE</t>
  </si>
  <si>
    <t>MN00023</t>
  </si>
  <si>
    <t>6.826</t>
  </si>
  <si>
    <t>Many Point Lake</t>
  </si>
  <si>
    <t>9020103002247</t>
  </si>
  <si>
    <t>LITTLE TOAD LAKE</t>
  </si>
  <si>
    <t>MN00024</t>
  </si>
  <si>
    <t>1.622</t>
  </si>
  <si>
    <t>Little Toad Lake</t>
  </si>
  <si>
    <t>9020103002494</t>
  </si>
  <si>
    <t>37892</t>
  </si>
  <si>
    <t>9020103</t>
  </si>
  <si>
    <t>0.75</t>
  </si>
  <si>
    <t>9020103012</t>
  </si>
  <si>
    <t>38866</t>
  </si>
  <si>
    <t>CARP</t>
  </si>
  <si>
    <t>MN00027</t>
  </si>
  <si>
    <t>15.094</t>
  </si>
  <si>
    <t>Pelican Lake</t>
  </si>
  <si>
    <t>7020002001175</t>
  </si>
  <si>
    <t>BARRETT LAKE</t>
  </si>
  <si>
    <t>MN00028</t>
  </si>
  <si>
    <t>2.117</t>
  </si>
  <si>
    <t>7020002001244</t>
  </si>
  <si>
    <t>17656</t>
  </si>
  <si>
    <t>7020002</t>
  </si>
  <si>
    <t>0.5</t>
  </si>
  <si>
    <t>7020002002</t>
  </si>
  <si>
    <t>18363</t>
  </si>
  <si>
    <t>PINE MOUNTAIN LAKE</t>
  </si>
  <si>
    <t>MN00033</t>
  </si>
  <si>
    <t>6.361</t>
  </si>
  <si>
    <t>Pine Mountain Lake</t>
  </si>
  <si>
    <t>7010105001336</t>
  </si>
  <si>
    <t>HATTIE LAKE</t>
  </si>
  <si>
    <t>MN00034</t>
  </si>
  <si>
    <t>2.12</t>
  </si>
  <si>
    <t>Lake Hattie</t>
  </si>
  <si>
    <t>7010105001413</t>
  </si>
  <si>
    <t>NORWAY LAKE</t>
  </si>
  <si>
    <t>MN00035</t>
  </si>
  <si>
    <t>2.063</t>
  </si>
  <si>
    <t>Norway Lake</t>
  </si>
  <si>
    <t>7010105001676</t>
  </si>
  <si>
    <t>MUD-GOOSE LAKE</t>
  </si>
  <si>
    <t>MN00040</t>
  </si>
  <si>
    <t>5.749</t>
  </si>
  <si>
    <t>Mud Lake</t>
  </si>
  <si>
    <t>7010102001135</t>
  </si>
  <si>
    <t>17447</t>
  </si>
  <si>
    <t>7010102</t>
  </si>
  <si>
    <t>1.55</t>
  </si>
  <si>
    <t>7010102001</t>
  </si>
  <si>
    <t>18152</t>
  </si>
  <si>
    <t>WASHBURN LAKE</t>
  </si>
  <si>
    <t>MN00043</t>
  </si>
  <si>
    <t>6.418</t>
  </si>
  <si>
    <t>Washburn Lake</t>
  </si>
  <si>
    <t>7010105004474</t>
  </si>
  <si>
    <t>SIBLEY LAKE</t>
  </si>
  <si>
    <t>MN00045</t>
  </si>
  <si>
    <t>1.691</t>
  </si>
  <si>
    <t>Sibley Lake</t>
  </si>
  <si>
    <t>7010106008630</t>
  </si>
  <si>
    <t>PELICAN LAKE</t>
  </si>
  <si>
    <t>MN00046</t>
  </si>
  <si>
    <t>34.082</t>
  </si>
  <si>
    <t>7010105004485</t>
  </si>
  <si>
    <t>OSSAWINNAMAKEE LAKE</t>
  </si>
  <si>
    <t>MN00047</t>
  </si>
  <si>
    <t>2.774</t>
  </si>
  <si>
    <t>Ossawinnamakee Lake</t>
  </si>
  <si>
    <t>7010105001931</t>
  </si>
  <si>
    <t>EAGLE LAKE</t>
  </si>
  <si>
    <t>MN00048</t>
  </si>
  <si>
    <t>1.427</t>
  </si>
  <si>
    <t>Eagle Lake</t>
  </si>
  <si>
    <t>7010105001620</t>
  </si>
  <si>
    <t>ROOSEVELT LAKE</t>
  </si>
  <si>
    <t>MN00051</t>
  </si>
  <si>
    <t>6.093</t>
  </si>
  <si>
    <t>Roosevelt Lake</t>
  </si>
  <si>
    <t>7010105001388</t>
  </si>
  <si>
    <t>COLLINWOOD LAKE</t>
  </si>
  <si>
    <t>MN00059</t>
  </si>
  <si>
    <t>2.527</t>
  </si>
  <si>
    <t>7010204002120</t>
  </si>
  <si>
    <t>NEST LAKE</t>
  </si>
  <si>
    <t>MN00061</t>
  </si>
  <si>
    <t>3.775</t>
  </si>
  <si>
    <t>Nest Lake</t>
  </si>
  <si>
    <t>7010204001620</t>
  </si>
  <si>
    <t>LITTLE KANDIYOHI LAKE</t>
  </si>
  <si>
    <t>MN00063</t>
  </si>
  <si>
    <t>4.455</t>
  </si>
  <si>
    <t>7010205001006</t>
  </si>
  <si>
    <t>KANDIYOHI LAKE INLET</t>
  </si>
  <si>
    <t>MN00064</t>
  </si>
  <si>
    <t>10.484</t>
  </si>
  <si>
    <t>7010205001129</t>
  </si>
  <si>
    <t>LONG LAKE</t>
  </si>
  <si>
    <t>MN00065</t>
  </si>
  <si>
    <t>1.253</t>
  </si>
  <si>
    <t>Long Lake</t>
  </si>
  <si>
    <t>7010204001547</t>
  </si>
  <si>
    <t>CALHOUN LAKE OUTLET</t>
  </si>
  <si>
    <t>MN00066</t>
  </si>
  <si>
    <t>2.507</t>
  </si>
  <si>
    <t>Lake Calhoun</t>
  </si>
  <si>
    <t>7010204001604</t>
  </si>
  <si>
    <t>DEER LAKE</t>
  </si>
  <si>
    <t>MN00076</t>
  </si>
  <si>
    <t>16.328</t>
  </si>
  <si>
    <t>Deer Lake</t>
  </si>
  <si>
    <t>7010101002375</t>
  </si>
  <si>
    <t>17438</t>
  </si>
  <si>
    <t>7010101</t>
  </si>
  <si>
    <t>0.65</t>
  </si>
  <si>
    <t>7010101006</t>
  </si>
  <si>
    <t>18143</t>
  </si>
  <si>
    <t>BALSAM LAKE</t>
  </si>
  <si>
    <t>MN00082</t>
  </si>
  <si>
    <t>2.506</t>
  </si>
  <si>
    <t>Balsam Lake</t>
  </si>
  <si>
    <t>7010103002102</t>
  </si>
  <si>
    <t>WIND LAKE</t>
  </si>
  <si>
    <t>MN00086</t>
  </si>
  <si>
    <t>3.718</t>
  </si>
  <si>
    <t>Wind Lake</t>
  </si>
  <si>
    <t>9030001006379</t>
  </si>
  <si>
    <t>WILSON LAKE</t>
  </si>
  <si>
    <t>MN00088</t>
  </si>
  <si>
    <t>2.639</t>
  </si>
  <si>
    <t>Wilson Lake</t>
  </si>
  <si>
    <t>4010101003249</t>
  </si>
  <si>
    <t>SOUTH FOWL LAKE</t>
  </si>
  <si>
    <t>MN00090</t>
  </si>
  <si>
    <t>6.493</t>
  </si>
  <si>
    <t>South Fowl Lake</t>
  </si>
  <si>
    <t>4010101009493</t>
  </si>
  <si>
    <t>STURGEON LAKE</t>
  </si>
  <si>
    <t>MN00095</t>
  </si>
  <si>
    <t>6.914</t>
  </si>
  <si>
    <t>9030005003610</t>
  </si>
  <si>
    <t>FLOODWOOD LAKE</t>
  </si>
  <si>
    <t>MN00096</t>
  </si>
  <si>
    <t>1.246</t>
  </si>
  <si>
    <t>Floodwood Lake</t>
  </si>
  <si>
    <t>4010201003201</t>
  </si>
  <si>
    <t>MN00097</t>
  </si>
  <si>
    <t>46.401</t>
  </si>
  <si>
    <t>9030002001683</t>
  </si>
  <si>
    <t>ESQUAGAMA LAKE</t>
  </si>
  <si>
    <t>MN00099</t>
  </si>
  <si>
    <t>1.911</t>
  </si>
  <si>
    <t>Esquagama Lake</t>
  </si>
  <si>
    <t>4010201006279</t>
  </si>
  <si>
    <t>10311</t>
  </si>
  <si>
    <t>4010201</t>
  </si>
  <si>
    <t>1.17</t>
  </si>
  <si>
    <t>4010201035</t>
  </si>
  <si>
    <t>10862</t>
  </si>
  <si>
    <t>OKABENA LAKE</t>
  </si>
  <si>
    <t>WORTHINGTON DAM</t>
  </si>
  <si>
    <t>MN00103</t>
  </si>
  <si>
    <t>2.925</t>
  </si>
  <si>
    <t>Okabena Lake</t>
  </si>
  <si>
    <t>10230003002515</t>
  </si>
  <si>
    <t>TITLOW LAKE</t>
  </si>
  <si>
    <t>MN00105</t>
  </si>
  <si>
    <t>3.323</t>
  </si>
  <si>
    <t>Titlow Lake</t>
  </si>
  <si>
    <t>7020012002390</t>
  </si>
  <si>
    <t>17848</t>
  </si>
  <si>
    <t>7020012</t>
  </si>
  <si>
    <t>0.41</t>
  </si>
  <si>
    <t>7020012016</t>
  </si>
  <si>
    <t>18556</t>
  </si>
  <si>
    <t>ELYSIAN LAKE</t>
  </si>
  <si>
    <t>MN00108</t>
  </si>
  <si>
    <t>9.02</t>
  </si>
  <si>
    <t>Lakeview Lake</t>
  </si>
  <si>
    <t>7020011002184</t>
  </si>
  <si>
    <t>17832</t>
  </si>
  <si>
    <t>7020011</t>
  </si>
  <si>
    <t>0.44</t>
  </si>
  <si>
    <t>7020011015</t>
  </si>
  <si>
    <t>18539</t>
  </si>
  <si>
    <t>MINNESOTA LAKE</t>
  </si>
  <si>
    <t>MN00114</t>
  </si>
  <si>
    <t>7.739</t>
  </si>
  <si>
    <t>Minnesota Lake</t>
  </si>
  <si>
    <t>7020011000717</t>
  </si>
  <si>
    <t>17825</t>
  </si>
  <si>
    <t>0.57</t>
  </si>
  <si>
    <t>7020011008</t>
  </si>
  <si>
    <t>18532</t>
  </si>
  <si>
    <t>HERON LAKE OUTLET</t>
  </si>
  <si>
    <t>MN00115</t>
  </si>
  <si>
    <t>17.315</t>
  </si>
  <si>
    <t>Heron Lake</t>
  </si>
  <si>
    <t>7100001003855</t>
  </si>
  <si>
    <t>19307</t>
  </si>
  <si>
    <t>7100001</t>
  </si>
  <si>
    <t>0.62</t>
  </si>
  <si>
    <t>7100001015</t>
  </si>
  <si>
    <t>20029</t>
  </si>
  <si>
    <t>LOON LAKE</t>
  </si>
  <si>
    <t>MN00116</t>
  </si>
  <si>
    <t>2.827</t>
  </si>
  <si>
    <t>Loon Lake</t>
  </si>
  <si>
    <t>10230003002531</t>
  </si>
  <si>
    <t>25923</t>
  </si>
  <si>
    <t>10230003</t>
  </si>
  <si>
    <t>10230003054</t>
  </si>
  <si>
    <t>26776</t>
  </si>
  <si>
    <t>SARAH LAKE</t>
  </si>
  <si>
    <t>MN00118</t>
  </si>
  <si>
    <t>4.709</t>
  </si>
  <si>
    <t>Lake Sarah</t>
  </si>
  <si>
    <t>7100001000975</t>
  </si>
  <si>
    <t>SHETEK LAKE OUTLET</t>
  </si>
  <si>
    <t>MN00119</t>
  </si>
  <si>
    <t>14.033</t>
  </si>
  <si>
    <t>Lake Shetek</t>
  </si>
  <si>
    <t>7100001002516</t>
  </si>
  <si>
    <t>20515</t>
  </si>
  <si>
    <t>0.49</t>
  </si>
  <si>
    <t>7100001009</t>
  </si>
  <si>
    <t>21252</t>
  </si>
  <si>
    <t>SHAOKOTAN LAKE</t>
  </si>
  <si>
    <t>MN00122</t>
  </si>
  <si>
    <t>3.931</t>
  </si>
  <si>
    <t>Lake Shaokatan</t>
  </si>
  <si>
    <t>7020004001717</t>
  </si>
  <si>
    <t>27859</t>
  </si>
  <si>
    <t>10170202</t>
  </si>
  <si>
    <t>0.33</t>
  </si>
  <si>
    <t>10170202003</t>
  </si>
  <si>
    <t>28724</t>
  </si>
  <si>
    <t>MELISSA LAKE</t>
  </si>
  <si>
    <t>BUCKS MILL DAM</t>
  </si>
  <si>
    <t>MN00127</t>
  </si>
  <si>
    <t>7.469</t>
  </si>
  <si>
    <t>Lake Melissa</t>
  </si>
  <si>
    <t>9020103002725</t>
  </si>
  <si>
    <t>RICE-SKUNK LAKES</t>
  </si>
  <si>
    <t>MN00134</t>
  </si>
  <si>
    <t>2.779</t>
  </si>
  <si>
    <t>Skunk Lake</t>
  </si>
  <si>
    <t>7010201002271</t>
  </si>
  <si>
    <t>17567</t>
  </si>
  <si>
    <t>7010201</t>
  </si>
  <si>
    <t>0.63</t>
  </si>
  <si>
    <t>7010201005</t>
  </si>
  <si>
    <t>18272</t>
  </si>
  <si>
    <t>PERCH LAKE</t>
  </si>
  <si>
    <t>MN00136</t>
  </si>
  <si>
    <t>1.243</t>
  </si>
  <si>
    <t>Perch Lake</t>
  </si>
  <si>
    <t>7020011002010</t>
  </si>
  <si>
    <t>RICE LAKE</t>
  </si>
  <si>
    <t>MN00142</t>
  </si>
  <si>
    <t>3.962</t>
  </si>
  <si>
    <t>Rice Lake</t>
  </si>
  <si>
    <t>7020011000721</t>
  </si>
  <si>
    <t>SOUTH WALNUT LAKE</t>
  </si>
  <si>
    <t>MN00148</t>
  </si>
  <si>
    <t>1.377</t>
  </si>
  <si>
    <t>South Walnut Lake</t>
  </si>
  <si>
    <t>7020009002842</t>
  </si>
  <si>
    <t>TETONKA</t>
  </si>
  <si>
    <t>MN00150</t>
  </si>
  <si>
    <t>5.409</t>
  </si>
  <si>
    <t>Tetonka Lake</t>
  </si>
  <si>
    <t>7040002001469</t>
  </si>
  <si>
    <t>18013</t>
  </si>
  <si>
    <t>7040002</t>
  </si>
  <si>
    <t>0.8</t>
  </si>
  <si>
    <t>7040002017</t>
  </si>
  <si>
    <t>18722</t>
  </si>
  <si>
    <t>GORMAN LAKE</t>
  </si>
  <si>
    <t>MN00154</t>
  </si>
  <si>
    <t>2.044</t>
  </si>
  <si>
    <t>Gorman Lake</t>
  </si>
  <si>
    <t>7040002001383</t>
  </si>
  <si>
    <t>JEFFERSON LAKE</t>
  </si>
  <si>
    <t>MN00155</t>
  </si>
  <si>
    <t>5.161</t>
  </si>
  <si>
    <t>7040002003531</t>
  </si>
  <si>
    <t>MARION LAKE</t>
  </si>
  <si>
    <t>MN00156</t>
  </si>
  <si>
    <t>1.753</t>
  </si>
  <si>
    <t>Lake Marion</t>
  </si>
  <si>
    <t>7010205001277</t>
  </si>
  <si>
    <t>ROUND GROVE LAKE</t>
  </si>
  <si>
    <t>MN00157</t>
  </si>
  <si>
    <t>1.124</t>
  </si>
  <si>
    <t>Round Grove Lake</t>
  </si>
  <si>
    <t>7020012002258</t>
  </si>
  <si>
    <t>HUTCHINSON</t>
  </si>
  <si>
    <t>HUTCHINSON DAM</t>
  </si>
  <si>
    <t>MN00158</t>
  </si>
  <si>
    <t>WINSTED LAKE</t>
  </si>
  <si>
    <t>MN00159</t>
  </si>
  <si>
    <t>1.492</t>
  </si>
  <si>
    <t>Winsted Lake</t>
  </si>
  <si>
    <t>7010205001136</t>
  </si>
  <si>
    <t>MIDDLE LAKE</t>
  </si>
  <si>
    <t>MN00160</t>
  </si>
  <si>
    <t>10.849</t>
  </si>
  <si>
    <t>Middle Lake</t>
  </si>
  <si>
    <t>7020007002679</t>
  </si>
  <si>
    <t>FISH LAKE</t>
  </si>
  <si>
    <t>MN00164</t>
  </si>
  <si>
    <t>1.2</t>
  </si>
  <si>
    <t>Fish Lake</t>
  </si>
  <si>
    <t>7020010000621</t>
  </si>
  <si>
    <t>17817</t>
  </si>
  <si>
    <t>7020010</t>
  </si>
  <si>
    <t>0.53</t>
  </si>
  <si>
    <t>7020010013</t>
  </si>
  <si>
    <t>18524</t>
  </si>
  <si>
    <t>BIG STONE LAKE</t>
  </si>
  <si>
    <t>MN00169</t>
  </si>
  <si>
    <t>48.114</t>
  </si>
  <si>
    <t>Big Stone Lake</t>
  </si>
  <si>
    <t>7020001003030</t>
  </si>
  <si>
    <t>20264</t>
  </si>
  <si>
    <t>7020001</t>
  </si>
  <si>
    <t>7020001026</t>
  </si>
  <si>
    <t>21001</t>
  </si>
  <si>
    <t>STOWE LAKE</t>
  </si>
  <si>
    <t>MN00172</t>
  </si>
  <si>
    <t>1.555</t>
  </si>
  <si>
    <t>Stowe Lake</t>
  </si>
  <si>
    <t>7020005001929</t>
  </si>
  <si>
    <t>17721</t>
  </si>
  <si>
    <t>7020005</t>
  </si>
  <si>
    <t>0.6</t>
  </si>
  <si>
    <t>7020005022</t>
  </si>
  <si>
    <t>18428</t>
  </si>
  <si>
    <t>AARON LAKEZA</t>
  </si>
  <si>
    <t>MN00173</t>
  </si>
  <si>
    <t>2.417</t>
  </si>
  <si>
    <t>Lake Aaron</t>
  </si>
  <si>
    <t>7020005001864</t>
  </si>
  <si>
    <t>IDA LAKE</t>
  </si>
  <si>
    <t>MN00176</t>
  </si>
  <si>
    <t>17.816</t>
  </si>
  <si>
    <t>Lake Ida</t>
  </si>
  <si>
    <t>7010108001019</t>
  </si>
  <si>
    <t>ALBERT LAKE</t>
  </si>
  <si>
    <t>MN00177</t>
  </si>
  <si>
    <t>1.381</t>
  </si>
  <si>
    <t>Solberg Lake</t>
  </si>
  <si>
    <t>7020005004769</t>
  </si>
  <si>
    <t>GENEVA LAKE</t>
  </si>
  <si>
    <t>MN00178</t>
  </si>
  <si>
    <t>2.634</t>
  </si>
  <si>
    <t>Lake Geneva</t>
  </si>
  <si>
    <t>7010108001109</t>
  </si>
  <si>
    <t>VICTORIA LAKE</t>
  </si>
  <si>
    <t>MN00179</t>
  </si>
  <si>
    <t>1.69</t>
  </si>
  <si>
    <t>Lake Victoria</t>
  </si>
  <si>
    <t>7010108001128</t>
  </si>
  <si>
    <t>MILTONA LAKE</t>
  </si>
  <si>
    <t>MN00181</t>
  </si>
  <si>
    <t>23.028</t>
  </si>
  <si>
    <t>Lake Miltona</t>
  </si>
  <si>
    <t>7010108000953</t>
  </si>
  <si>
    <t>BROPHY LAKE</t>
  </si>
  <si>
    <t>MN00183</t>
  </si>
  <si>
    <t>1.174</t>
  </si>
  <si>
    <t>Lake Brophy</t>
  </si>
  <si>
    <t>7010108001083</t>
  </si>
  <si>
    <t>LOBSTER LAKE</t>
  </si>
  <si>
    <t>MN00184</t>
  </si>
  <si>
    <t>5.177</t>
  </si>
  <si>
    <t>Lobster Lake</t>
  </si>
  <si>
    <t>7010108003974</t>
  </si>
  <si>
    <t>PORTAGE LAKE</t>
  </si>
  <si>
    <t>MN00185</t>
  </si>
  <si>
    <t>1.702</t>
  </si>
  <si>
    <t>Portage Lake</t>
  </si>
  <si>
    <t>7010106002482</t>
  </si>
  <si>
    <t>POTATO LAKE</t>
  </si>
  <si>
    <t>MN00186</t>
  </si>
  <si>
    <t>8.41</t>
  </si>
  <si>
    <t>Potato Lake</t>
  </si>
  <si>
    <t>7010106002363</t>
  </si>
  <si>
    <t>MN00187</t>
  </si>
  <si>
    <t>7.865</t>
  </si>
  <si>
    <t>7010106005609</t>
  </si>
  <si>
    <t>17532</t>
  </si>
  <si>
    <t>7010106</t>
  </si>
  <si>
    <t>0.56</t>
  </si>
  <si>
    <t>7010106030</t>
  </si>
  <si>
    <t>18237</t>
  </si>
  <si>
    <t>CROW WING 5TH LAKE</t>
  </si>
  <si>
    <t>MN00188</t>
  </si>
  <si>
    <t>1.618</t>
  </si>
  <si>
    <t>Fifth Crow Wing Lake</t>
  </si>
  <si>
    <t>7010106008653</t>
  </si>
  <si>
    <t>CROW WING 8TH LAKE</t>
  </si>
  <si>
    <t>MN00189</t>
  </si>
  <si>
    <t>2.003</t>
  </si>
  <si>
    <t>Eighth Crow Wing Lake</t>
  </si>
  <si>
    <t>7010106008643</t>
  </si>
  <si>
    <t>PRAIRIE LAKE</t>
  </si>
  <si>
    <t>MN00192</t>
  </si>
  <si>
    <t>3.984</t>
  </si>
  <si>
    <t>Prairie Lake</t>
  </si>
  <si>
    <t>9020103002993</t>
  </si>
  <si>
    <t>37469</t>
  </si>
  <si>
    <t>0.84</t>
  </si>
  <si>
    <t>9020103016</t>
  </si>
  <si>
    <t>38425</t>
  </si>
  <si>
    <t>LIZZIE LAKE</t>
  </si>
  <si>
    <t>MN00193</t>
  </si>
  <si>
    <t>15.09</t>
  </si>
  <si>
    <t>Lake Lizzie</t>
  </si>
  <si>
    <t>9020103003731</t>
  </si>
  <si>
    <t>DAYTON HOLLOW DAM</t>
  </si>
  <si>
    <t>MN00196</t>
  </si>
  <si>
    <t>1.072</t>
  </si>
  <si>
    <t>Dayton Hollow Reservoir</t>
  </si>
  <si>
    <t>9020103003728</t>
  </si>
  <si>
    <t>62273</t>
  </si>
  <si>
    <t>1.35</t>
  </si>
  <si>
    <t>9020103001</t>
  </si>
  <si>
    <t>38423</t>
  </si>
  <si>
    <t>MN00198</t>
  </si>
  <si>
    <t>17.093</t>
  </si>
  <si>
    <t>9020103008605</t>
  </si>
  <si>
    <t>MCDONALD LAKE</t>
  </si>
  <si>
    <t>BROWN LAKE OR LITTLE MCDONALD</t>
  </si>
  <si>
    <t>MN00200</t>
  </si>
  <si>
    <t>3.94</t>
  </si>
  <si>
    <t>9020103003053</t>
  </si>
  <si>
    <t>TEN MILE LAKE</t>
  </si>
  <si>
    <t>MN00201</t>
  </si>
  <si>
    <t>5.697</t>
  </si>
  <si>
    <t>Tenmile Lake</t>
  </si>
  <si>
    <t>7020002001108</t>
  </si>
  <si>
    <t>17658</t>
  </si>
  <si>
    <t>0.3</t>
  </si>
  <si>
    <t>7020002010</t>
  </si>
  <si>
    <t>18365</t>
  </si>
  <si>
    <t>DEAD LAKE EAST</t>
  </si>
  <si>
    <t>9-4A</t>
  </si>
  <si>
    <t>MN00206</t>
  </si>
  <si>
    <t>30.203</t>
  </si>
  <si>
    <t>Dead Lake</t>
  </si>
  <si>
    <t>9020103003729</t>
  </si>
  <si>
    <t>OTTER TAIL LAKE</t>
  </si>
  <si>
    <t>MN00209</t>
  </si>
  <si>
    <t>56.756</t>
  </si>
  <si>
    <t>Otter Tail Lake</t>
  </si>
  <si>
    <t>9020103003463</t>
  </si>
  <si>
    <t>37891</t>
  </si>
  <si>
    <t>1.14</t>
  </si>
  <si>
    <t>9020103006</t>
  </si>
  <si>
    <t>38865</t>
  </si>
  <si>
    <t>BLOCK LAKE</t>
  </si>
  <si>
    <t>MN00210</t>
  </si>
  <si>
    <t>1.167</t>
  </si>
  <si>
    <t>Block Lake</t>
  </si>
  <si>
    <t>7020005001824</t>
  </si>
  <si>
    <t>RUSH LAKE</t>
  </si>
  <si>
    <t>MN00211</t>
  </si>
  <si>
    <t>20.874</t>
  </si>
  <si>
    <t>Rush Lake</t>
  </si>
  <si>
    <t>9020103003730</t>
  </si>
  <si>
    <t>37890</t>
  </si>
  <si>
    <t>BIG PINE LAKE</t>
  </si>
  <si>
    <t>MN00212</t>
  </si>
  <si>
    <t>19.064</t>
  </si>
  <si>
    <t>Big Pine Lake</t>
  </si>
  <si>
    <t>9020103003058</t>
  </si>
  <si>
    <t>LITTLE PINE LAKE</t>
  </si>
  <si>
    <t>MN00213</t>
  </si>
  <si>
    <t>8.36</t>
  </si>
  <si>
    <t>Little Pine Lake</t>
  </si>
  <si>
    <t>9020103002957</t>
  </si>
  <si>
    <t>62270</t>
  </si>
  <si>
    <t>1.09</t>
  </si>
  <si>
    <t>9020103014</t>
  </si>
  <si>
    <t>38870</t>
  </si>
  <si>
    <t>BLANCHE LAKE</t>
  </si>
  <si>
    <t>MN00214</t>
  </si>
  <si>
    <t>5.277</t>
  </si>
  <si>
    <t>Lake Blanche</t>
  </si>
  <si>
    <t>9020103003498</t>
  </si>
  <si>
    <t>BEAULIEU LAKE</t>
  </si>
  <si>
    <t>MN00216</t>
  </si>
  <si>
    <t>1.057</t>
  </si>
  <si>
    <t>Beaulieu Lake</t>
  </si>
  <si>
    <t>9020108001878</t>
  </si>
  <si>
    <t>37511</t>
  </si>
  <si>
    <t>9020108</t>
  </si>
  <si>
    <t>0.67</t>
  </si>
  <si>
    <t>9020108015</t>
  </si>
  <si>
    <t>38470</t>
  </si>
  <si>
    <t>THIEF LAKE</t>
  </si>
  <si>
    <t>MN00218</t>
  </si>
  <si>
    <t>26.297</t>
  </si>
  <si>
    <t>Thief Lake</t>
  </si>
  <si>
    <t>9020304001425</t>
  </si>
  <si>
    <t>37829</t>
  </si>
  <si>
    <t>9020304</t>
  </si>
  <si>
    <t>0.68</t>
  </si>
  <si>
    <t>9020304013</t>
  </si>
  <si>
    <t>38799</t>
  </si>
  <si>
    <t>MAPLE LAKE</t>
  </si>
  <si>
    <t>MN00222</t>
  </si>
  <si>
    <t>6.401</t>
  </si>
  <si>
    <t>Maple Lake</t>
  </si>
  <si>
    <t>9020305001944</t>
  </si>
  <si>
    <t>37615</t>
  </si>
  <si>
    <t>9020305</t>
  </si>
  <si>
    <t>9020305003</t>
  </si>
  <si>
    <t>38579</t>
  </si>
  <si>
    <t>OAK LAKE OUTLET</t>
  </si>
  <si>
    <t>MN00225</t>
  </si>
  <si>
    <t>1.58</t>
  </si>
  <si>
    <t>Oak Lake</t>
  </si>
  <si>
    <t>9020305001989</t>
  </si>
  <si>
    <t>SAND HILL LAKE</t>
  </si>
  <si>
    <t>MN00227</t>
  </si>
  <si>
    <t>1.955</t>
  </si>
  <si>
    <t>Sand Hill Lake</t>
  </si>
  <si>
    <t>9020301001074</t>
  </si>
  <si>
    <t>YANKTON LAKE</t>
  </si>
  <si>
    <t>BROCKWAY CROSSING</t>
  </si>
  <si>
    <t>MN00230</t>
  </si>
  <si>
    <t>1.603</t>
  </si>
  <si>
    <t>Lake Yankton</t>
  </si>
  <si>
    <t>7100001002464</t>
  </si>
  <si>
    <t>RICE LAKE UPPER</t>
  </si>
  <si>
    <t>UPPER RICE WMA</t>
  </si>
  <si>
    <t>MN00231</t>
  </si>
  <si>
    <t>5.416</t>
  </si>
  <si>
    <t>Upper Rice Lake</t>
  </si>
  <si>
    <t>9020108002690</t>
  </si>
  <si>
    <t>CLEARWATER</t>
  </si>
  <si>
    <t>MN00232</t>
  </si>
  <si>
    <t>3.997</t>
  </si>
  <si>
    <t>Clearwater Lake</t>
  </si>
  <si>
    <t>9020305001767</t>
  </si>
  <si>
    <t>37627</t>
  </si>
  <si>
    <t>0.92</t>
  </si>
  <si>
    <t>9020305015</t>
  </si>
  <si>
    <t>38591</t>
  </si>
  <si>
    <t>TALCOT LAKE WMA-FRERICHS</t>
  </si>
  <si>
    <t>MN00233</t>
  </si>
  <si>
    <t>3.375</t>
  </si>
  <si>
    <t>Talcot Lake</t>
  </si>
  <si>
    <t>7100001003096</t>
  </si>
  <si>
    <t>19299</t>
  </si>
  <si>
    <t>0.83</t>
  </si>
  <si>
    <t>7100001002</t>
  </si>
  <si>
    <t>20021</t>
  </si>
  <si>
    <t>PINE LAKE</t>
  </si>
  <si>
    <t>MN00242</t>
  </si>
  <si>
    <t>RIPPLE LAKE</t>
  </si>
  <si>
    <t>MN00243</t>
  </si>
  <si>
    <t>2.297</t>
  </si>
  <si>
    <t>Ripple Lake</t>
  </si>
  <si>
    <t>7010104007879</t>
  </si>
  <si>
    <t>HANGING KETTLE LAKE</t>
  </si>
  <si>
    <t>MN00244</t>
  </si>
  <si>
    <t>1.269</t>
  </si>
  <si>
    <t>Hanging Kettle Lake</t>
  </si>
  <si>
    <t>7010104007877</t>
  </si>
  <si>
    <t>HILL LAKE</t>
  </si>
  <si>
    <t>MN00245</t>
  </si>
  <si>
    <t>2.658</t>
  </si>
  <si>
    <t>Hill Lake</t>
  </si>
  <si>
    <t>7010103002600</t>
  </si>
  <si>
    <t>WAUKENABO LAKE</t>
  </si>
  <si>
    <t>MN00246</t>
  </si>
  <si>
    <t>2.42</t>
  </si>
  <si>
    <t>Waukenabo Lake</t>
  </si>
  <si>
    <t>7010104001532</t>
  </si>
  <si>
    <t>OGECHIE LAKE</t>
  </si>
  <si>
    <t>RUM RIVER AT KATHIO STATE PARK</t>
  </si>
  <si>
    <t>MN00250</t>
  </si>
  <si>
    <t>1.589</t>
  </si>
  <si>
    <t>Ogechie Lake</t>
  </si>
  <si>
    <t>7010207001438</t>
  </si>
  <si>
    <t>20262</t>
  </si>
  <si>
    <t>7010207</t>
  </si>
  <si>
    <t>0.77</t>
  </si>
  <si>
    <t>7010207017</t>
  </si>
  <si>
    <t>20999</t>
  </si>
  <si>
    <t>ONAMIA LAKE</t>
  </si>
  <si>
    <t>MN00252</t>
  </si>
  <si>
    <t>4.327</t>
  </si>
  <si>
    <t>Lake Onamia</t>
  </si>
  <si>
    <t>7010207001451</t>
  </si>
  <si>
    <t>20254</t>
  </si>
  <si>
    <t>1.24</t>
  </si>
  <si>
    <t>7010207013</t>
  </si>
  <si>
    <t>20991</t>
  </si>
  <si>
    <t>MARLU LAKE</t>
  </si>
  <si>
    <t>MN00253</t>
  </si>
  <si>
    <t>1.228</t>
  </si>
  <si>
    <t>Marlu Lake</t>
  </si>
  <si>
    <t>7020005002343</t>
  </si>
  <si>
    <t>17714</t>
  </si>
  <si>
    <t>0.59</t>
  </si>
  <si>
    <t>7020005009</t>
  </si>
  <si>
    <t>18421</t>
  </si>
  <si>
    <t>GROVE LAKE</t>
  </si>
  <si>
    <t>MN00254</t>
  </si>
  <si>
    <t>1.433</t>
  </si>
  <si>
    <t>Grove Lake</t>
  </si>
  <si>
    <t>7010204001465</t>
  </si>
  <si>
    <t>20508</t>
  </si>
  <si>
    <t>7010204</t>
  </si>
  <si>
    <t>0.9</t>
  </si>
  <si>
    <t>7010204012</t>
  </si>
  <si>
    <t>21246</t>
  </si>
  <si>
    <t>BACHMAN POND</t>
  </si>
  <si>
    <t>MN00302</t>
  </si>
  <si>
    <t>BLACKDOG LAKE</t>
  </si>
  <si>
    <t>MN00349</t>
  </si>
  <si>
    <t>Black Dog Lake</t>
  </si>
  <si>
    <t>7020012001950</t>
  </si>
  <si>
    <t>17835</t>
  </si>
  <si>
    <t>1.71</t>
  </si>
  <si>
    <t>7020012001</t>
  </si>
  <si>
    <t>18542</t>
  </si>
  <si>
    <t>MN00350</t>
  </si>
  <si>
    <t>1.326</t>
  </si>
  <si>
    <t>7040002001396</t>
  </si>
  <si>
    <t>KING S MILL DAM</t>
  </si>
  <si>
    <t>MN00353</t>
  </si>
  <si>
    <t>8.843</t>
  </si>
  <si>
    <t>7040002003507</t>
  </si>
  <si>
    <t>20551</t>
  </si>
  <si>
    <t>0.86</t>
  </si>
  <si>
    <t>7040002013</t>
  </si>
  <si>
    <t>21290</t>
  </si>
  <si>
    <t>MN00357</t>
  </si>
  <si>
    <t>1.846</t>
  </si>
  <si>
    <t>7010203001239</t>
  </si>
  <si>
    <t>17592</t>
  </si>
  <si>
    <t>7010203</t>
  </si>
  <si>
    <t>0.88</t>
  </si>
  <si>
    <t>7010203004</t>
  </si>
  <si>
    <t>18298</t>
  </si>
  <si>
    <t>ZUMBRO LAKE</t>
  </si>
  <si>
    <t>MN00358</t>
  </si>
  <si>
    <t>2.831</t>
  </si>
  <si>
    <t>Zumbro Lake</t>
  </si>
  <si>
    <t>7040004001638</t>
  </si>
  <si>
    <t>18062</t>
  </si>
  <si>
    <t>7040004</t>
  </si>
  <si>
    <t>7040004008</t>
  </si>
  <si>
    <t>18773</t>
  </si>
  <si>
    <t>MN00359</t>
  </si>
  <si>
    <t>6.463</t>
  </si>
  <si>
    <t>Geneva Lake</t>
  </si>
  <si>
    <t>7080201001255</t>
  </si>
  <si>
    <t>FOUNTAIN LAKE DAM</t>
  </si>
  <si>
    <t>MN00360</t>
  </si>
  <si>
    <t>1.515</t>
  </si>
  <si>
    <t>Fountain Lake</t>
  </si>
  <si>
    <t>7080202000810</t>
  </si>
  <si>
    <t>20554</t>
  </si>
  <si>
    <t>7080202</t>
  </si>
  <si>
    <t>0.52</t>
  </si>
  <si>
    <t>7080202013</t>
  </si>
  <si>
    <t>21292</t>
  </si>
  <si>
    <t>ALBERT LEA LAKE</t>
  </si>
  <si>
    <t>MN00362</t>
  </si>
  <si>
    <t>10.755</t>
  </si>
  <si>
    <t>Albert Lea Lake</t>
  </si>
  <si>
    <t>7080202000819</t>
  </si>
  <si>
    <t>MN00366</t>
  </si>
  <si>
    <t>1.262</t>
  </si>
  <si>
    <t>7010206001552</t>
  </si>
  <si>
    <t>EAST PARK WMA POND</t>
  </si>
  <si>
    <t>R-2 NELSON SLOUGH</t>
  </si>
  <si>
    <t>MN00368</t>
  </si>
  <si>
    <t>2.444</t>
  </si>
  <si>
    <t>9020311002546</t>
  </si>
  <si>
    <t>POOL NO. 8</t>
  </si>
  <si>
    <t>AGASSIZ</t>
  </si>
  <si>
    <t>MN00378</t>
  </si>
  <si>
    <t>CEDAR LAKE OUTLET</t>
  </si>
  <si>
    <t>MN00399</t>
  </si>
  <si>
    <t>3.188</t>
  </si>
  <si>
    <t>Cedar Lake</t>
  </si>
  <si>
    <t>7020012002374</t>
  </si>
  <si>
    <t>KNIFE LAKE</t>
  </si>
  <si>
    <t>MN00400</t>
  </si>
  <si>
    <t>4.549</t>
  </si>
  <si>
    <t>Knife Lake</t>
  </si>
  <si>
    <t>7030004000788</t>
  </si>
  <si>
    <t>17948</t>
  </si>
  <si>
    <t>7030004</t>
  </si>
  <si>
    <t>7030004013</t>
  </si>
  <si>
    <t>18656</t>
  </si>
  <si>
    <t>ANN LAKE</t>
  </si>
  <si>
    <t>PEAL MEMORIAL POND</t>
  </si>
  <si>
    <t>MN00401</t>
  </si>
  <si>
    <t>2.763</t>
  </si>
  <si>
    <t>7030004000810</t>
  </si>
  <si>
    <t>17949</t>
  </si>
  <si>
    <t>0.74</t>
  </si>
  <si>
    <t>7030004014</t>
  </si>
  <si>
    <t>18657</t>
  </si>
  <si>
    <t>LITTLE WAVERLY LAKE</t>
  </si>
  <si>
    <t>MN00403</t>
  </si>
  <si>
    <t>1.355</t>
  </si>
  <si>
    <t>Little Waverly Lake</t>
  </si>
  <si>
    <t>7010204002205</t>
  </si>
  <si>
    <t>RAMSEY LAKE</t>
  </si>
  <si>
    <t>MN00404</t>
  </si>
  <si>
    <t>Ramsey Lake</t>
  </si>
  <si>
    <t>7010204001711</t>
  </si>
  <si>
    <t>FAIRHAVEN DAM</t>
  </si>
  <si>
    <t>MN00406</t>
  </si>
  <si>
    <t>1.266</t>
  </si>
  <si>
    <t>Lake Marie</t>
  </si>
  <si>
    <t>7010203001353</t>
  </si>
  <si>
    <t>20263</t>
  </si>
  <si>
    <t>7010203015</t>
  </si>
  <si>
    <t>21000</t>
  </si>
  <si>
    <t>GREEN LAKE</t>
  </si>
  <si>
    <t>MN00408</t>
  </si>
  <si>
    <t>3.328</t>
  </si>
  <si>
    <t>Green Lake</t>
  </si>
  <si>
    <t>7010207001571</t>
  </si>
  <si>
    <t>RILEY LAKE</t>
  </si>
  <si>
    <t>MN00411</t>
  </si>
  <si>
    <t>1.168</t>
  </si>
  <si>
    <t>Lake Riley</t>
  </si>
  <si>
    <t>7020012001853</t>
  </si>
  <si>
    <t>ELM LAKE</t>
  </si>
  <si>
    <t>PROJECT #52</t>
  </si>
  <si>
    <t>MN00412</t>
  </si>
  <si>
    <t>FLORIDA SLOUGH LAKE</t>
  </si>
  <si>
    <t>MN00496</t>
  </si>
  <si>
    <t>2.508</t>
  </si>
  <si>
    <t>Florida Slough Lake</t>
  </si>
  <si>
    <t>7020005002737</t>
  </si>
  <si>
    <t>17710</t>
  </si>
  <si>
    <t>1.04</t>
  </si>
  <si>
    <t>7020005005</t>
  </si>
  <si>
    <t>18417</t>
  </si>
  <si>
    <t>SWAN LAKE</t>
  </si>
  <si>
    <t>MN00497</t>
  </si>
  <si>
    <t>1.032</t>
  </si>
  <si>
    <t>Swan Lake</t>
  </si>
  <si>
    <t>7020005002741</t>
  </si>
  <si>
    <t>PELTIER LAKE</t>
  </si>
  <si>
    <t>MN00499</t>
  </si>
  <si>
    <t>2.285</t>
  </si>
  <si>
    <t>Peltier Lake</t>
  </si>
  <si>
    <t>7010206001472</t>
  </si>
  <si>
    <t>CROSS LAKE</t>
  </si>
  <si>
    <t>MN00500</t>
  </si>
  <si>
    <t>4.557</t>
  </si>
  <si>
    <t>Cross Lake</t>
  </si>
  <si>
    <t>7030004000835</t>
  </si>
  <si>
    <t>17936</t>
  </si>
  <si>
    <t>1.34</t>
  </si>
  <si>
    <t>7030004001</t>
  </si>
  <si>
    <t>18644</t>
  </si>
  <si>
    <t>BEMIDJI LAKE</t>
  </si>
  <si>
    <t>STUMP LAKE</t>
  </si>
  <si>
    <t>MN00504</t>
  </si>
  <si>
    <t>1.31</t>
  </si>
  <si>
    <t>Stump Lake</t>
  </si>
  <si>
    <t>7010101006506</t>
  </si>
  <si>
    <t>20455</t>
  </si>
  <si>
    <t>7010101027</t>
  </si>
  <si>
    <t>21193</t>
  </si>
  <si>
    <t>LAKE BYLLESBY</t>
  </si>
  <si>
    <t>MN00514</t>
  </si>
  <si>
    <t>5.051</t>
  </si>
  <si>
    <t>7040002003024</t>
  </si>
  <si>
    <t>18005</t>
  </si>
  <si>
    <t>1.45</t>
  </si>
  <si>
    <t>7040002005</t>
  </si>
  <si>
    <t>18714</t>
  </si>
  <si>
    <t>ELK RIVER</t>
  </si>
  <si>
    <t>ORONOCO</t>
  </si>
  <si>
    <t>MN00516</t>
  </si>
  <si>
    <t>1.173</t>
  </si>
  <si>
    <t>Orono Lake</t>
  </si>
  <si>
    <t>7010203001336</t>
  </si>
  <si>
    <t>17590</t>
  </si>
  <si>
    <t>1.16</t>
  </si>
  <si>
    <t>7010203002</t>
  </si>
  <si>
    <t>18296</t>
  </si>
  <si>
    <t>MN00525</t>
  </si>
  <si>
    <t>2.467</t>
  </si>
  <si>
    <t>7040004001651</t>
  </si>
  <si>
    <t>SOUTH STANCHFIELD LAKE</t>
  </si>
  <si>
    <t>MN00528</t>
  </si>
  <si>
    <t>1.656</t>
  </si>
  <si>
    <t>South Stanchfield Lake</t>
  </si>
  <si>
    <t>7010207001509</t>
  </si>
  <si>
    <t>LORY LAKE STRUCTURE NO. 1</t>
  </si>
  <si>
    <t>CRANBERRY WMA LORY LAKE</t>
  </si>
  <si>
    <t>MN00529</t>
  </si>
  <si>
    <t>CEDAR LAKE</t>
  </si>
  <si>
    <t>MN00530</t>
  </si>
  <si>
    <t>3.175</t>
  </si>
  <si>
    <t>7010203001405</t>
  </si>
  <si>
    <t>SWART WATTS LAKE</t>
  </si>
  <si>
    <t>MN00532</t>
  </si>
  <si>
    <t>1.101</t>
  </si>
  <si>
    <t>Swart Watts Lake</t>
  </si>
  <si>
    <t>7010203001493</t>
  </si>
  <si>
    <t>SUNRISE RIVER POOL NO. 3</t>
  </si>
  <si>
    <t>MN00537</t>
  </si>
  <si>
    <t>1.969</t>
  </si>
  <si>
    <t>North Pool</t>
  </si>
  <si>
    <t>7030005003953</t>
  </si>
  <si>
    <t>17984</t>
  </si>
  <si>
    <t>7030005</t>
  </si>
  <si>
    <t>0.85</t>
  </si>
  <si>
    <t>7030005035</t>
  </si>
  <si>
    <t>18693</t>
  </si>
  <si>
    <t>SUNRISE RIVER POOL NO. 1</t>
  </si>
  <si>
    <t>MN00538</t>
  </si>
  <si>
    <t>1.859</t>
  </si>
  <si>
    <t>Sunrise River Pool 1</t>
  </si>
  <si>
    <t>7030005003149</t>
  </si>
  <si>
    <t>BALD EAGLE LAKE</t>
  </si>
  <si>
    <t>MN00565</t>
  </si>
  <si>
    <t>4.095</t>
  </si>
  <si>
    <t>Bald Eagle Lake</t>
  </si>
  <si>
    <t>7010206001544</t>
  </si>
  <si>
    <t>SOUTH WIND ORCHARD</t>
  </si>
  <si>
    <t>MN00571</t>
  </si>
  <si>
    <t>ANN RIVER AT MORA</t>
  </si>
  <si>
    <t>MN00572</t>
  </si>
  <si>
    <t>2.437</t>
  </si>
  <si>
    <t>7030004000855</t>
  </si>
  <si>
    <t>LOWER RED LAKE</t>
  </si>
  <si>
    <t>RED LAKE DAM</t>
  </si>
  <si>
    <t>MN00573</t>
  </si>
  <si>
    <t>666.503</t>
  </si>
  <si>
    <t>Lower Red Lake</t>
  </si>
  <si>
    <t>9020302001430</t>
  </si>
  <si>
    <t>37857</t>
  </si>
  <si>
    <t>9020302</t>
  </si>
  <si>
    <t>0.47</t>
  </si>
  <si>
    <t>9020302016</t>
  </si>
  <si>
    <t>38831</t>
  </si>
  <si>
    <t>ORWELL RESERVOIR &amp; DAM</t>
  </si>
  <si>
    <t>ORWELL RESERVOIR</t>
  </si>
  <si>
    <t>MN00574</t>
  </si>
  <si>
    <t>2.344</t>
  </si>
  <si>
    <t>9020103003687</t>
  </si>
  <si>
    <t>RESERVATION HIGHWAY DAM</t>
  </si>
  <si>
    <t>RESERVATION CONTROL</t>
  </si>
  <si>
    <t>MN00576</t>
  </si>
  <si>
    <t>43.494</t>
  </si>
  <si>
    <t>297.5</t>
  </si>
  <si>
    <t>Lake Traverse</t>
  </si>
  <si>
    <t>9020101001245</t>
  </si>
  <si>
    <t>37883</t>
  </si>
  <si>
    <t>9020102</t>
  </si>
  <si>
    <t>0.46</t>
  </si>
  <si>
    <t>9020102001</t>
  </si>
  <si>
    <t>38857</t>
  </si>
  <si>
    <t>WHITE ROCK DAM</t>
  </si>
  <si>
    <t>MUD LAKE</t>
  </si>
  <si>
    <t>MN00577</t>
  </si>
  <si>
    <t>9.579</t>
  </si>
  <si>
    <t>296.3</t>
  </si>
  <si>
    <t>9020101002971</t>
  </si>
  <si>
    <t>37458</t>
  </si>
  <si>
    <t>9020101</t>
  </si>
  <si>
    <t>9020101002</t>
  </si>
  <si>
    <t>38413</t>
  </si>
  <si>
    <t>MARSH LAKE DAM</t>
  </si>
  <si>
    <t>MARSH LAKE</t>
  </si>
  <si>
    <t>MN00579</t>
  </si>
  <si>
    <t>14.786</t>
  </si>
  <si>
    <t>7020001003188</t>
  </si>
  <si>
    <t>20239</t>
  </si>
  <si>
    <t>0.34</t>
  </si>
  <si>
    <t>7020001040</t>
  </si>
  <si>
    <t>20976</t>
  </si>
  <si>
    <t>LAC QUI PARLE DAM</t>
  </si>
  <si>
    <t>LAC QUI PARLE RESERVOIR</t>
  </si>
  <si>
    <t>MN00580</t>
  </si>
  <si>
    <t>14.459</t>
  </si>
  <si>
    <t>7020001009057</t>
  </si>
  <si>
    <t>20238</t>
  </si>
  <si>
    <t>7020001044</t>
  </si>
  <si>
    <t>20975</t>
  </si>
  <si>
    <t>HIGHWAY 75 DAM</t>
  </si>
  <si>
    <t>HIGHWAY 75 DAM  RESERVOIR</t>
  </si>
  <si>
    <t>MN00581</t>
  </si>
  <si>
    <t>1.278</t>
  </si>
  <si>
    <t>7020001007723</t>
  </si>
  <si>
    <t>17644</t>
  </si>
  <si>
    <t>7020001019</t>
  </si>
  <si>
    <t>18351</t>
  </si>
  <si>
    <t>PINE RIVER DAM</t>
  </si>
  <si>
    <t>PINE RIVER RESERVOIR</t>
  </si>
  <si>
    <t>MN00582</t>
  </si>
  <si>
    <t>7.152</t>
  </si>
  <si>
    <t>7010105004847</t>
  </si>
  <si>
    <t>20448</t>
  </si>
  <si>
    <t>7010105</t>
  </si>
  <si>
    <t>7010105005</t>
  </si>
  <si>
    <t>21187</t>
  </si>
  <si>
    <t>SANDY LAKE DAM &amp; LOCK</t>
  </si>
  <si>
    <t>SANDY LAKE RESERVOIR</t>
  </si>
  <si>
    <t>MN00583</t>
  </si>
  <si>
    <t>25.637</t>
  </si>
  <si>
    <t>Big Sandy Lake</t>
  </si>
  <si>
    <t>7010103007283</t>
  </si>
  <si>
    <t>17459</t>
  </si>
  <si>
    <t>7010103</t>
  </si>
  <si>
    <t>0.87</t>
  </si>
  <si>
    <t>7010103003</t>
  </si>
  <si>
    <t>18164</t>
  </si>
  <si>
    <t>POKEGAMA LAKE DAM</t>
  </si>
  <si>
    <t>POKEGAMA RESERVOIR</t>
  </si>
  <si>
    <t>MN00584</t>
  </si>
  <si>
    <t>26.845</t>
  </si>
  <si>
    <t>Pokegama Lake</t>
  </si>
  <si>
    <t>7010101007240</t>
  </si>
  <si>
    <t>LEECH LAKE DAM</t>
  </si>
  <si>
    <t>LEECH LAKE RESERVOIR</t>
  </si>
  <si>
    <t>MN00585</t>
  </si>
  <si>
    <t>418.244</t>
  </si>
  <si>
    <t>Leech Lake</t>
  </si>
  <si>
    <t>7010102001109</t>
  </si>
  <si>
    <t>20462</t>
  </si>
  <si>
    <t>1.37</t>
  </si>
  <si>
    <t>7010102006</t>
  </si>
  <si>
    <t>21200</t>
  </si>
  <si>
    <t>WINNIBIGOSHISH DAM</t>
  </si>
  <si>
    <t>WINNIBIGOSHISH</t>
  </si>
  <si>
    <t>MN00586</t>
  </si>
  <si>
    <t>225.661</t>
  </si>
  <si>
    <t>Lake Winnibigoshish</t>
  </si>
  <si>
    <t>7010101006243</t>
  </si>
  <si>
    <t>20459</t>
  </si>
  <si>
    <t>1.6</t>
  </si>
  <si>
    <t>7010101012</t>
  </si>
  <si>
    <t>21197</t>
  </si>
  <si>
    <t>LOCK &amp; DAM #7</t>
  </si>
  <si>
    <t>POOL 7</t>
  </si>
  <si>
    <t>MN00587</t>
  </si>
  <si>
    <t>LOCK &amp; DAM #5A</t>
  </si>
  <si>
    <t>POOL 5A</t>
  </si>
  <si>
    <t>MN00588</t>
  </si>
  <si>
    <t>LOCK &amp; DAM #5</t>
  </si>
  <si>
    <t>POOL 5</t>
  </si>
  <si>
    <t>MN00589</t>
  </si>
  <si>
    <t>LOCK &amp; DAM #1</t>
  </si>
  <si>
    <t>POOL 1</t>
  </si>
  <si>
    <t>MN00593</t>
  </si>
  <si>
    <t>LOCK &amp; DAM #2</t>
  </si>
  <si>
    <t>POOL 2</t>
  </si>
  <si>
    <t>MN00594</t>
  </si>
  <si>
    <t>LOCK &amp; DAM #3</t>
  </si>
  <si>
    <t>POOL 3</t>
  </si>
  <si>
    <t>MN00595</t>
  </si>
  <si>
    <t>1.983</t>
  </si>
  <si>
    <t>Pool 3</t>
  </si>
  <si>
    <t>7040001001484</t>
  </si>
  <si>
    <t>GULL LAKE</t>
  </si>
  <si>
    <t>GULL LAKE RESERVOIR</t>
  </si>
  <si>
    <t>MN00596</t>
  </si>
  <si>
    <t>40.075</t>
  </si>
  <si>
    <t>Gull Lake</t>
  </si>
  <si>
    <t>7010106008607</t>
  </si>
  <si>
    <t>17510</t>
  </si>
  <si>
    <t>7010106007</t>
  </si>
  <si>
    <t>18215</t>
  </si>
  <si>
    <t>BLANCHARD</t>
  </si>
  <si>
    <t>PIKE RAPIDS</t>
  </si>
  <si>
    <t>MN00599</t>
  </si>
  <si>
    <t>2.733</t>
  </si>
  <si>
    <t>Zebulon Pike Lake</t>
  </si>
  <si>
    <t>7010201006801</t>
  </si>
  <si>
    <t>17475</t>
  </si>
  <si>
    <t>7010104</t>
  </si>
  <si>
    <t>2.24</t>
  </si>
  <si>
    <t>7010104001</t>
  </si>
  <si>
    <t>18180</t>
  </si>
  <si>
    <t>THOMSON</t>
  </si>
  <si>
    <t>MN00604</t>
  </si>
  <si>
    <t>1.383</t>
  </si>
  <si>
    <t>Thomson Reservoir</t>
  </si>
  <si>
    <t>4010201003334</t>
  </si>
  <si>
    <t>10291</t>
  </si>
  <si>
    <t>4010201010</t>
  </si>
  <si>
    <t>10841</t>
  </si>
  <si>
    <t>PILLAGER</t>
  </si>
  <si>
    <t>PILLAGER PLANT</t>
  </si>
  <si>
    <t>MN00608</t>
  </si>
  <si>
    <t>2.48</t>
  </si>
  <si>
    <t>Lake Placid</t>
  </si>
  <si>
    <t>7010106008125</t>
  </si>
  <si>
    <t>17512</t>
  </si>
  <si>
    <t>1.19</t>
  </si>
  <si>
    <t>7010106010</t>
  </si>
  <si>
    <t>18217</t>
  </si>
  <si>
    <t>PRAIRIE RIVER</t>
  </si>
  <si>
    <t>MN00609</t>
  </si>
  <si>
    <t>4.451</t>
  </si>
  <si>
    <t>7010103002395</t>
  </si>
  <si>
    <t>17468</t>
  </si>
  <si>
    <t>7010103028</t>
  </si>
  <si>
    <t>18173</t>
  </si>
  <si>
    <t>WHITEFACE LAKE</t>
  </si>
  <si>
    <t>MN00610</t>
  </si>
  <si>
    <t>14.522</t>
  </si>
  <si>
    <t>Whiteface Reservoir</t>
  </si>
  <si>
    <t>4010201003099</t>
  </si>
  <si>
    <t>11666</t>
  </si>
  <si>
    <t>0.73</t>
  </si>
  <si>
    <t>4010201027</t>
  </si>
  <si>
    <t>12298</t>
  </si>
  <si>
    <t>BOULDER LAKE</t>
  </si>
  <si>
    <t>MN00611</t>
  </si>
  <si>
    <t>11.086</t>
  </si>
  <si>
    <t>Boulder Lake Reservoir</t>
  </si>
  <si>
    <t>4010202000807</t>
  </si>
  <si>
    <t>ISLAND LAKE</t>
  </si>
  <si>
    <t>MN00612</t>
  </si>
  <si>
    <t>24.184</t>
  </si>
  <si>
    <t>Island Lake Reservoir</t>
  </si>
  <si>
    <t>4010202001860</t>
  </si>
  <si>
    <t>11672</t>
  </si>
  <si>
    <t>4010202</t>
  </si>
  <si>
    <t>0.28</t>
  </si>
  <si>
    <t>4010202013</t>
  </si>
  <si>
    <t>12305</t>
  </si>
  <si>
    <t>WILD RICE LAKE</t>
  </si>
  <si>
    <t>WILD RICE</t>
  </si>
  <si>
    <t>MN00613</t>
  </si>
  <si>
    <t>9.301</t>
  </si>
  <si>
    <t>Wild Rice Lake Reservoir</t>
  </si>
  <si>
    <t>4010202000886</t>
  </si>
  <si>
    <t>MN00614</t>
  </si>
  <si>
    <t>12.819</t>
  </si>
  <si>
    <t>Fish Lake Reservoir</t>
  </si>
  <si>
    <t>4010202000919</t>
  </si>
  <si>
    <t>10323</t>
  </si>
  <si>
    <t>4010202003</t>
  </si>
  <si>
    <t>10874</t>
  </si>
  <si>
    <t>FLAT LAKE</t>
  </si>
  <si>
    <t>MN00616</t>
  </si>
  <si>
    <t>7.426</t>
  </si>
  <si>
    <t>Flat Lake</t>
  </si>
  <si>
    <t>9020103002286</t>
  </si>
  <si>
    <t>CHIPPEWA</t>
  </si>
  <si>
    <t>TAMARACK LAKES</t>
  </si>
  <si>
    <t>MN00617</t>
  </si>
  <si>
    <t>1.291</t>
  </si>
  <si>
    <t>Chippewa Lake</t>
  </si>
  <si>
    <t>9020103005073</t>
  </si>
  <si>
    <t>RICE RIVER POOL</t>
  </si>
  <si>
    <t>MN00622</t>
  </si>
  <si>
    <t>RICE LAKE POOL</t>
  </si>
  <si>
    <t>MN00623</t>
  </si>
  <si>
    <t>14.572</t>
  </si>
  <si>
    <t>7010104001673</t>
  </si>
  <si>
    <t>17492</t>
  </si>
  <si>
    <t>0.35</t>
  </si>
  <si>
    <t>7010104018</t>
  </si>
  <si>
    <t>18197</t>
  </si>
  <si>
    <t>BALL CLUB</t>
  </si>
  <si>
    <t>MN00644</t>
  </si>
  <si>
    <t>15.567</t>
  </si>
  <si>
    <t>Ball Club Lake</t>
  </si>
  <si>
    <t>7010101002433</t>
  </si>
  <si>
    <t>BIRCH LAKE</t>
  </si>
  <si>
    <t>MN00654</t>
  </si>
  <si>
    <t>29.619</t>
  </si>
  <si>
    <t>Birch Lake</t>
  </si>
  <si>
    <t>9030001007428</t>
  </si>
  <si>
    <t>37712</t>
  </si>
  <si>
    <t>9030001</t>
  </si>
  <si>
    <t>2.03</t>
  </si>
  <si>
    <t>9030001001</t>
  </si>
  <si>
    <t>38682</t>
  </si>
  <si>
    <t>HARTLEY LAKE</t>
  </si>
  <si>
    <t>MN00657</t>
  </si>
  <si>
    <t>1.171</t>
  </si>
  <si>
    <t>Hartley Lake</t>
  </si>
  <si>
    <t>7010103002069</t>
  </si>
  <si>
    <t>CHARTER</t>
  </si>
  <si>
    <t>MN00658</t>
  </si>
  <si>
    <t>9.894</t>
  </si>
  <si>
    <t>7010103002426</t>
  </si>
  <si>
    <t>17465</t>
  </si>
  <si>
    <t>7010103013</t>
  </si>
  <si>
    <t>18170</t>
  </si>
  <si>
    <t>MINNTAC T</t>
  </si>
  <si>
    <t>MINNTAC T DAM ONE AND TWO</t>
  </si>
  <si>
    <t>MN00672</t>
  </si>
  <si>
    <t>2.813</t>
  </si>
  <si>
    <t>Minntac Tailings Basin Cell One</t>
  </si>
  <si>
    <t>9030005003943</t>
  </si>
  <si>
    <t>EVELETH TACONITE T</t>
  </si>
  <si>
    <t>FAIRLANE PLATN T DAM</t>
  </si>
  <si>
    <t>MN00673</t>
  </si>
  <si>
    <t>2.16</t>
  </si>
  <si>
    <t>Eveleth Taconite Tailings Basin</t>
  </si>
  <si>
    <t>4010201006751</t>
  </si>
  <si>
    <t>MN00678</t>
  </si>
  <si>
    <t>40.853</t>
  </si>
  <si>
    <t>7020007002667</t>
  </si>
  <si>
    <t>TALCOT LAKE F AREA</t>
  </si>
  <si>
    <t>SECTION 31 IMPOUNDMENT</t>
  </si>
  <si>
    <t>MN00680</t>
  </si>
  <si>
    <t>BEAR LAKE</t>
  </si>
  <si>
    <t>MN00684</t>
  </si>
  <si>
    <t>6.087</t>
  </si>
  <si>
    <t>Bear Lake</t>
  </si>
  <si>
    <t>7080203000479</t>
  </si>
  <si>
    <t>SIX MILE CREEK</t>
  </si>
  <si>
    <t>MN00685</t>
  </si>
  <si>
    <t>5.247</t>
  </si>
  <si>
    <t>Sixmile Lake</t>
  </si>
  <si>
    <t>7010102001092</t>
  </si>
  <si>
    <t>HAWTHORNE</t>
  </si>
  <si>
    <t>NOKAY LAKE</t>
  </si>
  <si>
    <t>MN00735</t>
  </si>
  <si>
    <t>2.824</t>
  </si>
  <si>
    <t>Nokay Lake</t>
  </si>
  <si>
    <t>7010104002028</t>
  </si>
  <si>
    <t>PIGEON LAKE</t>
  </si>
  <si>
    <t>MN00739</t>
  </si>
  <si>
    <t>2.115</t>
  </si>
  <si>
    <t>Pigeon Dam Lake</t>
  </si>
  <si>
    <t>7010101009095</t>
  </si>
  <si>
    <t>PARK LAKE</t>
  </si>
  <si>
    <t>MN00752</t>
  </si>
  <si>
    <t>1.517</t>
  </si>
  <si>
    <t>Park Lake</t>
  </si>
  <si>
    <t>7030003000747</t>
  </si>
  <si>
    <t>MOSES LAKE</t>
  </si>
  <si>
    <t>MILLERVILLE SPORTSMAN GROUP WILDLIFE</t>
  </si>
  <si>
    <t>MN00757</t>
  </si>
  <si>
    <t>3.256</t>
  </si>
  <si>
    <t>Lake Moses</t>
  </si>
  <si>
    <t>7020005001865</t>
  </si>
  <si>
    <t>COTTONWOOD LAKE</t>
  </si>
  <si>
    <t>MN00768</t>
  </si>
  <si>
    <t>1.484</t>
  </si>
  <si>
    <t>Cottonwood Lake</t>
  </si>
  <si>
    <t>7020004001663</t>
  </si>
  <si>
    <t>WHITEWATER RESERVOIR</t>
  </si>
  <si>
    <t>SOUTH DAM</t>
  </si>
  <si>
    <t>MN00770</t>
  </si>
  <si>
    <t>3.653</t>
  </si>
  <si>
    <t>Whitewater Lake</t>
  </si>
  <si>
    <t>4010201006049</t>
  </si>
  <si>
    <t>10310</t>
  </si>
  <si>
    <t>1.08</t>
  </si>
  <si>
    <t>4010201034</t>
  </si>
  <si>
    <t>10861</t>
  </si>
  <si>
    <t>WEST TWO RIVERS</t>
  </si>
  <si>
    <t>MN00792</t>
  </si>
  <si>
    <t>2.945</t>
  </si>
  <si>
    <t>West Two River Reservoir</t>
  </si>
  <si>
    <t>4010201007570</t>
  </si>
  <si>
    <t>10314</t>
  </si>
  <si>
    <t>4010201038</t>
  </si>
  <si>
    <t>10865</t>
  </si>
  <si>
    <t>TROUT LAKE T</t>
  </si>
  <si>
    <t>MN00795</t>
  </si>
  <si>
    <t>7.327</t>
  </si>
  <si>
    <t>Trout Lake</t>
  </si>
  <si>
    <t>7010103002442</t>
  </si>
  <si>
    <t>RESERVOIR NO. 6</t>
  </si>
  <si>
    <t>MN00798</t>
  </si>
  <si>
    <t>1.735</t>
  </si>
  <si>
    <t>Reservoir Number Six</t>
  </si>
  <si>
    <t>7010103002345</t>
  </si>
  <si>
    <t>20501</t>
  </si>
  <si>
    <t>7010103021</t>
  </si>
  <si>
    <t>21242</t>
  </si>
  <si>
    <t>BUTLER TACONITE INITIAL T</t>
  </si>
  <si>
    <t>MN00802</t>
  </si>
  <si>
    <t>2.783</t>
  </si>
  <si>
    <t>7010103006248</t>
  </si>
  <si>
    <t>OBRIEN NORTH</t>
  </si>
  <si>
    <t>RESERVOIR 4</t>
  </si>
  <si>
    <t>MN00803</t>
  </si>
  <si>
    <t>2.3</t>
  </si>
  <si>
    <t>O'Brien Lake</t>
  </si>
  <si>
    <t>7010103007855</t>
  </si>
  <si>
    <t>WHITEFACE LAKE SECTION NO. 2</t>
  </si>
  <si>
    <t>MN00813</t>
  </si>
  <si>
    <t>YAEGER LAKE</t>
  </si>
  <si>
    <t>MN00815</t>
  </si>
  <si>
    <t>1.407</t>
  </si>
  <si>
    <t>Yaeger Lake</t>
  </si>
  <si>
    <t>7010106002882</t>
  </si>
  <si>
    <t>STAPLES WMA</t>
  </si>
  <si>
    <t>MN00816</t>
  </si>
  <si>
    <t>1.216</t>
  </si>
  <si>
    <t>7010108004493</t>
  </si>
  <si>
    <t>STRAIGHT LAKE</t>
  </si>
  <si>
    <t>MN00820</t>
  </si>
  <si>
    <t>1.928</t>
  </si>
  <si>
    <t>Straight Lake</t>
  </si>
  <si>
    <t>7010106008594</t>
  </si>
  <si>
    <t>ROSEAU RIVER WLDLF MNGMNT AREA POOL NO. 1</t>
  </si>
  <si>
    <t>MN00821</t>
  </si>
  <si>
    <t>1.103</t>
  </si>
  <si>
    <t>9020314002305</t>
  </si>
  <si>
    <t>ROSEAU RIVER WLDLF MNGMENT AREA POOL NO. 3</t>
  </si>
  <si>
    <t>MN00823</t>
  </si>
  <si>
    <t>1.133</t>
  </si>
  <si>
    <t>9020314002303</t>
  </si>
  <si>
    <t>PERKINS POND</t>
  </si>
  <si>
    <t>MN00827</t>
  </si>
  <si>
    <t>3.04</t>
  </si>
  <si>
    <t>7010105004848</t>
  </si>
  <si>
    <t>20449</t>
  </si>
  <si>
    <t>MN00882</t>
  </si>
  <si>
    <t>1.639</t>
  </si>
  <si>
    <t>9020103002547</t>
  </si>
  <si>
    <t>COTTON LAKE DIVERSION DAM</t>
  </si>
  <si>
    <t>MN00884</t>
  </si>
  <si>
    <t>7.118</t>
  </si>
  <si>
    <t>Cotton Lake</t>
  </si>
  <si>
    <t>9020103002361</t>
  </si>
  <si>
    <t>MUSKRAT LAKE LOCKS AND DAM</t>
  </si>
  <si>
    <t>DUNTON LOCKS</t>
  </si>
  <si>
    <t>MN00885</t>
  </si>
  <si>
    <t>5.085</t>
  </si>
  <si>
    <t>Lake Sallie</t>
  </si>
  <si>
    <t>9020103002616</t>
  </si>
  <si>
    <t>MARLU MILL POND</t>
  </si>
  <si>
    <t>MARLU POND</t>
  </si>
  <si>
    <t>MN00896</t>
  </si>
  <si>
    <t>CANOSIA WMA</t>
  </si>
  <si>
    <t>MN00902</t>
  </si>
  <si>
    <t>CANOSIA WMA NO. 6</t>
  </si>
  <si>
    <t>MN00903</t>
  </si>
  <si>
    <t>LAKE ELMO REGIONAL PARK</t>
  </si>
  <si>
    <t>LAKE ELMO DAM</t>
  </si>
  <si>
    <t>MN00915</t>
  </si>
  <si>
    <t>1.094</t>
  </si>
  <si>
    <t>Lake Elmo</t>
  </si>
  <si>
    <t>7030005003876</t>
  </si>
  <si>
    <t>STINKING LAKE</t>
  </si>
  <si>
    <t>BUFFALO-RED PROJECT 16</t>
  </si>
  <si>
    <t>MN00916</t>
  </si>
  <si>
    <t>1.533</t>
  </si>
  <si>
    <t>Stinking Lake</t>
  </si>
  <si>
    <t>9020106001259</t>
  </si>
  <si>
    <t>ST. CLAIR</t>
  </si>
  <si>
    <t>MN00920</t>
  </si>
  <si>
    <t>ECKVOLL WMA</t>
  </si>
  <si>
    <t>MN00923</t>
  </si>
  <si>
    <t>LOST RIVER POOL</t>
  </si>
  <si>
    <t>MN00924</t>
  </si>
  <si>
    <t>MN00926</t>
  </si>
  <si>
    <t>1.053</t>
  </si>
  <si>
    <t>9020103003733</t>
  </si>
  <si>
    <t>WESTERN HIBTAC</t>
  </si>
  <si>
    <t>HIBTAC WESTERN</t>
  </si>
  <si>
    <t>MN00928</t>
  </si>
  <si>
    <t>MOOSE RIVER PROJECT</t>
  </si>
  <si>
    <t>MN00929</t>
  </si>
  <si>
    <t>GOOD LAKE</t>
  </si>
  <si>
    <t>MN00934</t>
  </si>
  <si>
    <t>NERESON WMA</t>
  </si>
  <si>
    <t>MN00937</t>
  </si>
  <si>
    <t>ROSE LAKE</t>
  </si>
  <si>
    <t>MN00964</t>
  </si>
  <si>
    <t>4.848</t>
  </si>
  <si>
    <t>Rose Lake</t>
  </si>
  <si>
    <t>9020103002898</t>
  </si>
  <si>
    <t>COLD SPRING</t>
  </si>
  <si>
    <t>MN00966</t>
  </si>
  <si>
    <t>SAUK CENTER</t>
  </si>
  <si>
    <t>MN00967</t>
  </si>
  <si>
    <t>8.652</t>
  </si>
  <si>
    <t>Sauk Lake</t>
  </si>
  <si>
    <t>7010202001435</t>
  </si>
  <si>
    <t>17586</t>
  </si>
  <si>
    <t>7010202</t>
  </si>
  <si>
    <t>7010202006</t>
  </si>
  <si>
    <t>18292</t>
  </si>
  <si>
    <t>MINNESOTA FALLS</t>
  </si>
  <si>
    <t>MINNESOTA RIVER</t>
  </si>
  <si>
    <t>MN00969</t>
  </si>
  <si>
    <t>CORNISH FLOWAGE</t>
  </si>
  <si>
    <t>MN00997</t>
  </si>
  <si>
    <t>SANDY LAKE</t>
  </si>
  <si>
    <t>MN00998</t>
  </si>
  <si>
    <t>WHITE EARTH LAKE</t>
  </si>
  <si>
    <t>MN01000</t>
  </si>
  <si>
    <t>8.501</t>
  </si>
  <si>
    <t>White Earth Lake</t>
  </si>
  <si>
    <t>9020108002503</t>
  </si>
  <si>
    <t>BUFFALO-RED WSD</t>
  </si>
  <si>
    <t>MN01005</t>
  </si>
  <si>
    <t>BUFFALO-RED PROJECT NO. 8</t>
  </si>
  <si>
    <t>MN01007</t>
  </si>
  <si>
    <t>STANG LAKE</t>
  </si>
  <si>
    <t>MN01383</t>
  </si>
  <si>
    <t>EEL LAKE</t>
  </si>
  <si>
    <t>MN82415</t>
  </si>
  <si>
    <t>EGG LAKE</t>
  </si>
  <si>
    <t>MN82416</t>
  </si>
  <si>
    <t>LAKE BYLLESBY PERIMETER EMBANKMENT</t>
  </si>
  <si>
    <t>MN83004</t>
  </si>
  <si>
    <t>SKUNK CREEK DAM</t>
  </si>
  <si>
    <t>MN83007</t>
  </si>
  <si>
    <t>ISLAND LAKE NORTH DIKE</t>
  </si>
  <si>
    <t>MN83014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</si>
</sst>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36"/>
  <sheetViews>
    <sheetView tabSelected="1" workbookViewId="0">
      <selection activeCell="B6" sqref="B6"/>
    </sheetView>
  </sheetViews>
  <sheetFormatPr defaultRowHeight="15" x14ac:dyDescent="0.25"/>
  <sheetData>
    <row r="1" spans="1:99" s="1" customFormat="1" x14ac:dyDescent="0.25">
      <c r="A1" s="1" t="s">
        <v>0</v>
      </c>
      <c r="C1" s="1" t="s">
        <v>1</v>
      </c>
      <c r="F1" s="1">
        <v>6</v>
      </c>
      <c r="G1" s="1">
        <v>10</v>
      </c>
      <c r="H1" s="1">
        <v>130</v>
      </c>
      <c r="I1" s="1">
        <v>81434</v>
      </c>
      <c r="J1" s="1">
        <v>75005</v>
      </c>
      <c r="K1" s="1">
        <v>81434</v>
      </c>
      <c r="L1" s="1">
        <f t="shared" ref="L1:L64" si="0">K1*43559.9</f>
        <v>3547256896.5999999</v>
      </c>
      <c r="M1" s="1">
        <v>2090.539659</v>
      </c>
      <c r="N1" s="1">
        <f t="shared" ref="N1:N64" si="1">M1*43560</f>
        <v>91063907.546039999</v>
      </c>
      <c r="O1" s="1">
        <f t="shared" ref="O1:O64" si="2">M1*0.0015625</f>
        <v>3.2664682171875001</v>
      </c>
      <c r="P1" s="1">
        <f t="shared" ref="P1:P64" si="3">M1*4046.86</f>
        <v>8460121.3244207408</v>
      </c>
      <c r="Q1" s="1">
        <f t="shared" ref="Q1:Q64" si="4">M1*0.00404686</f>
        <v>8.4601213244207401</v>
      </c>
      <c r="R1" s="1">
        <v>0</v>
      </c>
      <c r="S1" s="1">
        <f t="shared" ref="S1:S64" si="5">R1*2.58999</f>
        <v>0</v>
      </c>
      <c r="T1" s="1">
        <f t="shared" ref="T1:T64" si="6">R1*640</f>
        <v>0</v>
      </c>
      <c r="U1" s="1">
        <f t="shared" ref="U1:U64" si="7">R1*27880000</f>
        <v>0</v>
      </c>
      <c r="V1" s="1">
        <v>69548.605083000002</v>
      </c>
      <c r="W1" s="1">
        <f t="shared" ref="W1:W64" si="8">V1*0.0003048</f>
        <v>21.1984148292984</v>
      </c>
      <c r="X1" s="1">
        <f t="shared" ref="X1:X64" si="9">V1*0.000189394</f>
        <v>13.172088511089703</v>
      </c>
      <c r="Y1" s="1">
        <f t="shared" ref="Y1:Y64" si="10">X1/(2*(SQRT(3.1416*O1)))</f>
        <v>2.0559378504771222</v>
      </c>
      <c r="Z1" s="1">
        <f t="shared" ref="Z1:Z64" si="11">L1/N1</f>
        <v>38.953488733245727</v>
      </c>
      <c r="AA1" s="1">
        <f t="shared" ref="AA1:AA64" si="12">W1/AK1</f>
        <v>0.22912952725461846</v>
      </c>
      <c r="AB1" s="1">
        <f t="shared" ref="AB1:AB64" si="13">3*Z1/AC1</f>
        <v>19.476744366622864</v>
      </c>
      <c r="AC1" s="1">
        <v>6</v>
      </c>
      <c r="AD1" s="1">
        <f t="shared" ref="AD1:AD64" si="14">Z1/AC1</f>
        <v>6.4922481222076209</v>
      </c>
      <c r="AE1" s="1" t="s">
        <v>2</v>
      </c>
      <c r="AF1" s="1">
        <f t="shared" ref="AF1:AF64" si="15">T1/M1</f>
        <v>0</v>
      </c>
      <c r="AG1" s="1">
        <f t="shared" ref="AG1:AG64" si="16">50*Z1*SQRT(3.1416)*(SQRT(N1))^-1</f>
        <v>0.36175843593289259</v>
      </c>
      <c r="AH1" s="1">
        <f t="shared" ref="AH1:AH64" si="17">P1/AJ1</f>
        <v>9.1443799698743694E-2</v>
      </c>
      <c r="AI1" s="1">
        <f t="shared" ref="AI1:AI64" si="18">J1*43559.9</f>
        <v>3267210299.5</v>
      </c>
      <c r="AJ1" s="1">
        <f t="shared" ref="AJ1:AJ64" si="19">J1*1233.48</f>
        <v>92517167.400000006</v>
      </c>
      <c r="AK1" s="1">
        <f t="shared" ref="AK1:AK64" si="20">AJ1/10^6</f>
        <v>92.517167400000005</v>
      </c>
      <c r="AL1" s="1" t="s">
        <v>3</v>
      </c>
      <c r="AM1" s="1" t="s">
        <v>2</v>
      </c>
      <c r="AN1" s="1" t="s">
        <v>4</v>
      </c>
      <c r="AO1" s="1" t="s">
        <v>5</v>
      </c>
      <c r="AP1" s="1" t="s">
        <v>2</v>
      </c>
      <c r="AQ1" s="1" t="s">
        <v>2</v>
      </c>
      <c r="AR1" s="1" t="s">
        <v>2</v>
      </c>
      <c r="AS1" s="1">
        <v>0</v>
      </c>
      <c r="AT1" s="1" t="s">
        <v>2</v>
      </c>
      <c r="AU1" s="1" t="s">
        <v>2</v>
      </c>
      <c r="AV1" s="1">
        <v>0</v>
      </c>
      <c r="AW1" s="1">
        <v>0</v>
      </c>
      <c r="AX1" s="1">
        <v>0</v>
      </c>
      <c r="AY1" s="1">
        <v>0</v>
      </c>
      <c r="AZ1" s="1">
        <v>0</v>
      </c>
      <c r="BA1" s="1">
        <v>0</v>
      </c>
      <c r="BB1" s="1">
        <v>0</v>
      </c>
      <c r="BC1" s="1">
        <v>0</v>
      </c>
      <c r="BD1" s="1">
        <v>0</v>
      </c>
      <c r="BE1" s="1">
        <v>0</v>
      </c>
      <c r="BF1" s="1">
        <v>0</v>
      </c>
      <c r="BG1" s="1">
        <v>0</v>
      </c>
      <c r="BH1" s="1">
        <v>0</v>
      </c>
      <c r="BI1" s="1">
        <v>0</v>
      </c>
      <c r="BJ1" s="1">
        <v>0</v>
      </c>
      <c r="BK1" s="1">
        <v>0</v>
      </c>
      <c r="BL1" s="1">
        <v>0</v>
      </c>
      <c r="BM1" s="1">
        <v>0</v>
      </c>
      <c r="BN1" s="1">
        <v>0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  <c r="CC1" s="1">
        <v>0</v>
      </c>
      <c r="CD1" s="1">
        <v>0</v>
      </c>
      <c r="CE1" s="1">
        <v>0</v>
      </c>
      <c r="CF1" s="1">
        <v>0</v>
      </c>
      <c r="CG1" s="1">
        <v>0</v>
      </c>
      <c r="CH1" s="1">
        <v>0</v>
      </c>
      <c r="CI1" s="1">
        <v>0</v>
      </c>
      <c r="CJ1" s="1">
        <v>0</v>
      </c>
      <c r="CK1" s="1">
        <v>0</v>
      </c>
      <c r="CL1" s="1">
        <v>0</v>
      </c>
      <c r="CM1" s="1">
        <v>0</v>
      </c>
      <c r="CN1" s="1">
        <v>0</v>
      </c>
      <c r="CO1" s="1">
        <v>0</v>
      </c>
      <c r="CP1" s="1">
        <v>0</v>
      </c>
      <c r="CQ1" s="1">
        <v>0</v>
      </c>
      <c r="CR1" s="1">
        <v>0</v>
      </c>
      <c r="CS1" s="1">
        <v>0</v>
      </c>
      <c r="CT1" s="1">
        <v>0</v>
      </c>
      <c r="CU1" s="1" t="s">
        <v>6</v>
      </c>
    </row>
    <row r="2" spans="1:99" s="1" customFormat="1" x14ac:dyDescent="0.25">
      <c r="A2" s="1" t="s">
        <v>7</v>
      </c>
      <c r="C2" s="1" t="s">
        <v>8</v>
      </c>
      <c r="D2" s="1">
        <v>1941</v>
      </c>
      <c r="E2" s="1">
        <f t="shared" ref="E2:E41" si="21">2015-D2</f>
        <v>74</v>
      </c>
      <c r="F2" s="1">
        <v>8</v>
      </c>
      <c r="G2" s="1">
        <v>16</v>
      </c>
      <c r="H2" s="1">
        <v>710</v>
      </c>
      <c r="I2" s="1">
        <v>3503</v>
      </c>
      <c r="J2" s="1">
        <v>2102</v>
      </c>
      <c r="K2" s="1">
        <v>3503</v>
      </c>
      <c r="L2" s="1">
        <f t="shared" si="0"/>
        <v>152590329.70000002</v>
      </c>
      <c r="M2" s="1">
        <v>512.65795500000002</v>
      </c>
      <c r="N2" s="1">
        <f t="shared" si="1"/>
        <v>22331380.5198</v>
      </c>
      <c r="O2" s="1">
        <f t="shared" si="2"/>
        <v>0.80102805468750005</v>
      </c>
      <c r="P2" s="1">
        <f t="shared" si="3"/>
        <v>2074654.9717713001</v>
      </c>
      <c r="Q2" s="1">
        <f t="shared" si="4"/>
        <v>2.0746549717713001</v>
      </c>
      <c r="R2" s="1">
        <v>0</v>
      </c>
      <c r="S2" s="1">
        <f t="shared" si="5"/>
        <v>0</v>
      </c>
      <c r="T2" s="1">
        <f t="shared" si="6"/>
        <v>0</v>
      </c>
      <c r="U2" s="1">
        <f t="shared" si="7"/>
        <v>0</v>
      </c>
      <c r="V2" s="1">
        <v>51106.382718000001</v>
      </c>
      <c r="W2" s="1">
        <f t="shared" si="8"/>
        <v>15.577225452446399</v>
      </c>
      <c r="X2" s="1">
        <f t="shared" si="9"/>
        <v>9.6792422484928924</v>
      </c>
      <c r="Y2" s="1">
        <f t="shared" si="10"/>
        <v>3.050788187555848</v>
      </c>
      <c r="Z2" s="1">
        <f t="shared" si="11"/>
        <v>6.8330002959157232</v>
      </c>
      <c r="AA2" s="1">
        <f t="shared" si="12"/>
        <v>6.0079357802986495</v>
      </c>
      <c r="AB2" s="1">
        <f t="shared" si="13"/>
        <v>2.5623751109683961</v>
      </c>
      <c r="AC2" s="1">
        <v>8</v>
      </c>
      <c r="AD2" s="1">
        <f t="shared" si="14"/>
        <v>0.8541250369894654</v>
      </c>
      <c r="AE2" s="1" t="s">
        <v>2</v>
      </c>
      <c r="AF2" s="1">
        <f t="shared" si="15"/>
        <v>0</v>
      </c>
      <c r="AG2" s="1">
        <f t="shared" si="16"/>
        <v>0.1281442436467248</v>
      </c>
      <c r="AH2" s="1">
        <f t="shared" si="17"/>
        <v>0.80016777536732309</v>
      </c>
      <c r="AI2" s="1">
        <f t="shared" si="18"/>
        <v>91562909.799999997</v>
      </c>
      <c r="AJ2" s="1">
        <f t="shared" si="19"/>
        <v>2592774.96</v>
      </c>
      <c r="AK2" s="1">
        <f t="shared" si="20"/>
        <v>2.5927749599999999</v>
      </c>
      <c r="AL2" s="1" t="s">
        <v>9</v>
      </c>
      <c r="AM2" s="1" t="s">
        <v>2</v>
      </c>
      <c r="AN2" s="1" t="s">
        <v>10</v>
      </c>
      <c r="AO2" s="1" t="s">
        <v>11</v>
      </c>
      <c r="AP2" s="1" t="s">
        <v>2</v>
      </c>
      <c r="AQ2" s="1" t="s">
        <v>2</v>
      </c>
      <c r="AR2" s="1" t="s">
        <v>2</v>
      </c>
      <c r="AS2" s="1">
        <v>0</v>
      </c>
      <c r="AT2" s="1" t="s">
        <v>2</v>
      </c>
      <c r="AU2" s="1" t="s">
        <v>2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0</v>
      </c>
      <c r="BL2" s="1">
        <v>0</v>
      </c>
      <c r="BM2" s="1">
        <v>0</v>
      </c>
      <c r="BN2" s="1">
        <v>0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  <c r="CC2" s="1">
        <v>0</v>
      </c>
      <c r="CD2" s="1">
        <v>0</v>
      </c>
      <c r="CE2" s="1">
        <v>0</v>
      </c>
      <c r="CF2" s="1">
        <v>0</v>
      </c>
      <c r="CG2" s="1">
        <v>0</v>
      </c>
      <c r="CH2" s="1">
        <v>0</v>
      </c>
      <c r="CI2" s="1">
        <v>0</v>
      </c>
      <c r="CJ2" s="1">
        <v>0</v>
      </c>
      <c r="CK2" s="1">
        <v>0</v>
      </c>
      <c r="CL2" s="1">
        <v>0</v>
      </c>
      <c r="CM2" s="1">
        <v>0</v>
      </c>
      <c r="CN2" s="1">
        <v>0</v>
      </c>
      <c r="CO2" s="1">
        <v>0</v>
      </c>
      <c r="CP2" s="1">
        <v>0</v>
      </c>
      <c r="CQ2" s="1">
        <v>0</v>
      </c>
      <c r="CR2" s="1">
        <v>0</v>
      </c>
      <c r="CS2" s="1">
        <v>0</v>
      </c>
      <c r="CT2" s="1">
        <v>0</v>
      </c>
      <c r="CU2" s="1" t="s">
        <v>6</v>
      </c>
    </row>
    <row r="3" spans="1:99" s="1" customFormat="1" x14ac:dyDescent="0.25">
      <c r="A3" s="1" t="s">
        <v>12</v>
      </c>
      <c r="C3" s="1" t="s">
        <v>13</v>
      </c>
      <c r="D3" s="1">
        <v>1939</v>
      </c>
      <c r="E3" s="1">
        <f t="shared" si="21"/>
        <v>76</v>
      </c>
      <c r="F3" s="1">
        <v>6</v>
      </c>
      <c r="G3" s="1">
        <v>8</v>
      </c>
      <c r="H3" s="1">
        <v>925</v>
      </c>
      <c r="I3" s="1">
        <v>61182</v>
      </c>
      <c r="J3" s="1">
        <v>55620</v>
      </c>
      <c r="K3" s="1">
        <v>61182</v>
      </c>
      <c r="L3" s="1">
        <f t="shared" si="0"/>
        <v>2665081801.8000002</v>
      </c>
      <c r="M3" s="1">
        <v>780</v>
      </c>
      <c r="N3" s="1">
        <f t="shared" si="1"/>
        <v>33976800</v>
      </c>
      <c r="O3" s="1">
        <f t="shared" si="2"/>
        <v>1.21875</v>
      </c>
      <c r="P3" s="1">
        <f t="shared" si="3"/>
        <v>3156550.8000000003</v>
      </c>
      <c r="Q3" s="1">
        <f t="shared" si="4"/>
        <v>3.1565508000000002</v>
      </c>
      <c r="R3" s="1">
        <v>10</v>
      </c>
      <c r="S3" s="1">
        <f t="shared" si="5"/>
        <v>25.899899999999999</v>
      </c>
      <c r="T3" s="1">
        <f t="shared" si="6"/>
        <v>6400</v>
      </c>
      <c r="U3" s="1">
        <f t="shared" si="7"/>
        <v>278800000</v>
      </c>
      <c r="V3" s="1">
        <v>52516.339255999999</v>
      </c>
      <c r="W3" s="1">
        <f t="shared" si="8"/>
        <v>16.0069802052288</v>
      </c>
      <c r="X3" s="1">
        <f t="shared" si="9"/>
        <v>9.9462795570508646</v>
      </c>
      <c r="Y3" s="1">
        <f t="shared" si="10"/>
        <v>2.5415456079126124</v>
      </c>
      <c r="Z3" s="1">
        <f t="shared" si="11"/>
        <v>78.438281468531471</v>
      </c>
      <c r="AA3" s="1">
        <f t="shared" si="12"/>
        <v>0.23331696111820729</v>
      </c>
      <c r="AB3" s="1">
        <f t="shared" si="13"/>
        <v>39.219140734265736</v>
      </c>
      <c r="AC3" s="1">
        <v>6</v>
      </c>
      <c r="AD3" s="1">
        <f t="shared" si="14"/>
        <v>13.073046911421912</v>
      </c>
      <c r="AE3" s="1" t="s">
        <v>2</v>
      </c>
      <c r="AF3" s="1">
        <f t="shared" si="15"/>
        <v>8.2051282051282044</v>
      </c>
      <c r="AG3" s="1">
        <f t="shared" si="16"/>
        <v>1.1925656103468021</v>
      </c>
      <c r="AH3" s="1">
        <f t="shared" si="17"/>
        <v>4.6009730182003376E-2</v>
      </c>
      <c r="AI3" s="1">
        <f t="shared" si="18"/>
        <v>2422801638</v>
      </c>
      <c r="AJ3" s="1">
        <f t="shared" si="19"/>
        <v>68606157.599999994</v>
      </c>
      <c r="AK3" s="1">
        <f t="shared" si="20"/>
        <v>68.606157599999989</v>
      </c>
      <c r="AL3" s="1" t="s">
        <v>14</v>
      </c>
      <c r="AM3" s="1" t="s">
        <v>2</v>
      </c>
      <c r="AN3" s="1" t="s">
        <v>15</v>
      </c>
      <c r="AO3" s="1" t="s">
        <v>16</v>
      </c>
      <c r="AP3" s="1" t="s">
        <v>2</v>
      </c>
      <c r="AQ3" s="1" t="s">
        <v>2</v>
      </c>
      <c r="AR3" s="1" t="s">
        <v>2</v>
      </c>
      <c r="AS3" s="1">
        <v>0</v>
      </c>
      <c r="AT3" s="1" t="s">
        <v>2</v>
      </c>
      <c r="AU3" s="1" t="s">
        <v>2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 t="s">
        <v>17</v>
      </c>
    </row>
    <row r="4" spans="1:99" s="1" customFormat="1" x14ac:dyDescent="0.25">
      <c r="A4" s="1" t="s">
        <v>18</v>
      </c>
      <c r="B4" s="1" t="s">
        <v>19</v>
      </c>
      <c r="C4" s="1" t="s">
        <v>20</v>
      </c>
      <c r="D4" s="1">
        <v>1987</v>
      </c>
      <c r="E4" s="1">
        <f t="shared" si="21"/>
        <v>28</v>
      </c>
      <c r="F4" s="1">
        <v>10</v>
      </c>
      <c r="G4" s="1">
        <v>14</v>
      </c>
      <c r="H4" s="1">
        <v>2600</v>
      </c>
      <c r="I4" s="1">
        <v>59000</v>
      </c>
      <c r="J4" s="1">
        <v>37000</v>
      </c>
      <c r="K4" s="1">
        <v>59000</v>
      </c>
      <c r="L4" s="1">
        <f t="shared" si="0"/>
        <v>2570034100</v>
      </c>
      <c r="M4" s="1">
        <v>7400</v>
      </c>
      <c r="N4" s="1">
        <f t="shared" si="1"/>
        <v>322344000</v>
      </c>
      <c r="O4" s="1">
        <f t="shared" si="2"/>
        <v>11.5625</v>
      </c>
      <c r="P4" s="1">
        <f t="shared" si="3"/>
        <v>29946764</v>
      </c>
      <c r="Q4" s="1">
        <f t="shared" si="4"/>
        <v>29.946764000000002</v>
      </c>
      <c r="R4" s="1">
        <v>62</v>
      </c>
      <c r="S4" s="1">
        <f t="shared" si="5"/>
        <v>160.57937999999999</v>
      </c>
      <c r="T4" s="1">
        <f t="shared" si="6"/>
        <v>39680</v>
      </c>
      <c r="U4" s="1">
        <f t="shared" si="7"/>
        <v>1728560000</v>
      </c>
      <c r="V4" s="1">
        <v>128383.50701</v>
      </c>
      <c r="W4" s="1">
        <f t="shared" si="8"/>
        <v>39.131292936647995</v>
      </c>
      <c r="X4" s="1">
        <f t="shared" si="9"/>
        <v>24.31506592665194</v>
      </c>
      <c r="Y4" s="1">
        <f t="shared" si="10"/>
        <v>2.0171776089397331</v>
      </c>
      <c r="Z4" s="1">
        <f t="shared" si="11"/>
        <v>7.9729546695455786</v>
      </c>
      <c r="AA4" s="1">
        <f t="shared" si="12"/>
        <v>0.85741358741227847</v>
      </c>
      <c r="AB4" s="1">
        <f t="shared" si="13"/>
        <v>2.3918864008636733</v>
      </c>
      <c r="AC4" s="1">
        <v>10</v>
      </c>
      <c r="AD4" s="1">
        <f t="shared" si="14"/>
        <v>0.79729546695455789</v>
      </c>
      <c r="AE4" s="1" t="s">
        <v>2</v>
      </c>
      <c r="AF4" s="1">
        <f t="shared" si="15"/>
        <v>5.3621621621621625</v>
      </c>
      <c r="AG4" s="1">
        <f t="shared" si="16"/>
        <v>3.9355455924253983E-2</v>
      </c>
      <c r="AH4" s="1">
        <f t="shared" si="17"/>
        <v>0.65616953659564814</v>
      </c>
      <c r="AI4" s="1">
        <f t="shared" si="18"/>
        <v>1611716300</v>
      </c>
      <c r="AJ4" s="1">
        <f t="shared" si="19"/>
        <v>45638760</v>
      </c>
      <c r="AK4" s="1">
        <f t="shared" si="20"/>
        <v>45.638759999999998</v>
      </c>
      <c r="AL4" s="1" t="s">
        <v>21</v>
      </c>
      <c r="AM4" s="1" t="s">
        <v>2</v>
      </c>
      <c r="AN4" s="1" t="s">
        <v>22</v>
      </c>
      <c r="AO4" s="1" t="s">
        <v>23</v>
      </c>
      <c r="AP4" s="1" t="s">
        <v>2</v>
      </c>
      <c r="AQ4" s="1" t="s">
        <v>2</v>
      </c>
      <c r="AR4" s="1" t="s">
        <v>2</v>
      </c>
      <c r="AS4" s="1">
        <v>0</v>
      </c>
      <c r="AT4" s="1" t="s">
        <v>2</v>
      </c>
      <c r="AU4" s="1" t="s">
        <v>2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1">
        <v>0</v>
      </c>
      <c r="CS4" s="1">
        <v>0</v>
      </c>
      <c r="CT4" s="1">
        <v>0</v>
      </c>
      <c r="CU4" s="1" t="s">
        <v>17</v>
      </c>
    </row>
    <row r="5" spans="1:99" s="1" customFormat="1" x14ac:dyDescent="0.25">
      <c r="A5" s="1" t="s">
        <v>24</v>
      </c>
      <c r="C5" s="1" t="s">
        <v>25</v>
      </c>
      <c r="D5" s="1">
        <v>1938</v>
      </c>
      <c r="E5" s="1">
        <f t="shared" si="21"/>
        <v>77</v>
      </c>
      <c r="F5" s="1">
        <v>12</v>
      </c>
      <c r="G5" s="1">
        <v>12</v>
      </c>
      <c r="H5" s="1">
        <v>2430</v>
      </c>
      <c r="I5" s="1">
        <v>19018</v>
      </c>
      <c r="J5" s="1">
        <v>12960</v>
      </c>
      <c r="K5" s="1">
        <v>19018</v>
      </c>
      <c r="L5" s="1">
        <f t="shared" si="0"/>
        <v>828422178.20000005</v>
      </c>
      <c r="M5" s="1">
        <v>851.37493199999994</v>
      </c>
      <c r="N5" s="1">
        <f t="shared" si="1"/>
        <v>37085892.037919998</v>
      </c>
      <c r="O5" s="1">
        <f t="shared" si="2"/>
        <v>1.3302733312499999</v>
      </c>
      <c r="P5" s="1">
        <f t="shared" si="3"/>
        <v>3445395.1573135201</v>
      </c>
      <c r="Q5" s="1">
        <f t="shared" si="4"/>
        <v>3.44539515731352</v>
      </c>
      <c r="R5" s="1">
        <v>0</v>
      </c>
      <c r="S5" s="1">
        <f t="shared" si="5"/>
        <v>0</v>
      </c>
      <c r="T5" s="1">
        <f t="shared" si="6"/>
        <v>0</v>
      </c>
      <c r="U5" s="1">
        <f t="shared" si="7"/>
        <v>0</v>
      </c>
      <c r="V5" s="1">
        <v>48206.779820999996</v>
      </c>
      <c r="W5" s="1">
        <f t="shared" si="8"/>
        <v>14.693426489440798</v>
      </c>
      <c r="X5" s="1">
        <f t="shared" si="9"/>
        <v>9.1300748574184745</v>
      </c>
      <c r="Y5" s="1">
        <f t="shared" si="10"/>
        <v>2.2330500452305198</v>
      </c>
      <c r="Z5" s="1">
        <f t="shared" si="11"/>
        <v>22.337933178280995</v>
      </c>
      <c r="AA5" s="1">
        <f t="shared" si="12"/>
        <v>0.91914910978559283</v>
      </c>
      <c r="AB5" s="1">
        <f t="shared" si="13"/>
        <v>5.5844832945702487</v>
      </c>
      <c r="AC5" s="1">
        <v>12</v>
      </c>
      <c r="AD5" s="1">
        <f t="shared" si="14"/>
        <v>1.8614944315234163</v>
      </c>
      <c r="AE5" s="1" t="s">
        <v>2</v>
      </c>
      <c r="AF5" s="1">
        <f t="shared" si="15"/>
        <v>0</v>
      </c>
      <c r="AG5" s="1">
        <f t="shared" si="16"/>
        <v>0.32507537415078047</v>
      </c>
      <c r="AH5" s="1">
        <f t="shared" si="17"/>
        <v>0.21552711983008926</v>
      </c>
      <c r="AI5" s="1">
        <f t="shared" si="18"/>
        <v>564536304</v>
      </c>
      <c r="AJ5" s="1">
        <f t="shared" si="19"/>
        <v>15985900.800000001</v>
      </c>
      <c r="AK5" s="1">
        <f t="shared" si="20"/>
        <v>15.985900800000001</v>
      </c>
      <c r="AL5" s="1" t="s">
        <v>26</v>
      </c>
      <c r="AM5" s="1" t="s">
        <v>2</v>
      </c>
      <c r="AN5" s="1" t="s">
        <v>27</v>
      </c>
      <c r="AO5" s="1" t="s">
        <v>28</v>
      </c>
      <c r="AP5" s="1" t="s">
        <v>2</v>
      </c>
      <c r="AQ5" s="1" t="s">
        <v>2</v>
      </c>
      <c r="AR5" s="1" t="s">
        <v>2</v>
      </c>
      <c r="AS5" s="1">
        <v>0</v>
      </c>
      <c r="AT5" s="1" t="s">
        <v>2</v>
      </c>
      <c r="AU5" s="1" t="s">
        <v>2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0</v>
      </c>
      <c r="CM5" s="1">
        <v>0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1">
        <v>0</v>
      </c>
      <c r="CT5" s="1">
        <v>0</v>
      </c>
      <c r="CU5" s="1" t="s">
        <v>6</v>
      </c>
    </row>
    <row r="6" spans="1:99" s="1" customFormat="1" x14ac:dyDescent="0.25">
      <c r="A6" s="1" t="s">
        <v>29</v>
      </c>
      <c r="C6" s="1" t="s">
        <v>30</v>
      </c>
      <c r="D6" s="1">
        <v>1937</v>
      </c>
      <c r="E6" s="1">
        <f t="shared" si="21"/>
        <v>78</v>
      </c>
      <c r="F6" s="1">
        <v>36</v>
      </c>
      <c r="G6" s="1">
        <v>38</v>
      </c>
      <c r="H6" s="1">
        <v>4900</v>
      </c>
      <c r="I6" s="1">
        <v>6000</v>
      </c>
      <c r="J6" s="1">
        <v>3700</v>
      </c>
      <c r="K6" s="1">
        <v>6000</v>
      </c>
      <c r="L6" s="1">
        <f t="shared" si="0"/>
        <v>261359400</v>
      </c>
      <c r="M6" s="1">
        <v>318.34586200000001</v>
      </c>
      <c r="N6" s="1">
        <f t="shared" si="1"/>
        <v>13867145.74872</v>
      </c>
      <c r="O6" s="1">
        <f t="shared" si="2"/>
        <v>0.49741540937500006</v>
      </c>
      <c r="P6" s="1">
        <f t="shared" si="3"/>
        <v>1288301.1350933202</v>
      </c>
      <c r="Q6" s="1">
        <f t="shared" si="4"/>
        <v>1.28830113509332</v>
      </c>
      <c r="R6" s="1">
        <v>0</v>
      </c>
      <c r="S6" s="1">
        <f t="shared" si="5"/>
        <v>0</v>
      </c>
      <c r="T6" s="1">
        <f t="shared" si="6"/>
        <v>0</v>
      </c>
      <c r="U6" s="1">
        <f t="shared" si="7"/>
        <v>0</v>
      </c>
      <c r="V6" s="1">
        <v>57807.575659000002</v>
      </c>
      <c r="W6" s="1">
        <f t="shared" si="8"/>
        <v>17.619749060863199</v>
      </c>
      <c r="X6" s="1">
        <f t="shared" si="9"/>
        <v>10.948407984360648</v>
      </c>
      <c r="Y6" s="1">
        <f t="shared" si="10"/>
        <v>4.3791106137986331</v>
      </c>
      <c r="Z6" s="1">
        <f t="shared" si="11"/>
        <v>18.847382492112672</v>
      </c>
      <c r="AA6" s="1">
        <f t="shared" si="12"/>
        <v>3.8606984635128563</v>
      </c>
      <c r="AB6" s="1">
        <f t="shared" si="13"/>
        <v>1.570615207676056</v>
      </c>
      <c r="AC6" s="1">
        <v>36</v>
      </c>
      <c r="AD6" s="1">
        <f t="shared" si="14"/>
        <v>0.52353840255868533</v>
      </c>
      <c r="AE6" s="1">
        <v>98.836299999999994</v>
      </c>
      <c r="AF6" s="1">
        <f t="shared" si="15"/>
        <v>0</v>
      </c>
      <c r="AG6" s="1">
        <f t="shared" si="16"/>
        <v>0.44854183215222937</v>
      </c>
      <c r="AH6" s="1">
        <f t="shared" si="17"/>
        <v>0.28228223884551645</v>
      </c>
      <c r="AI6" s="1">
        <f t="shared" si="18"/>
        <v>161171630</v>
      </c>
      <c r="AJ6" s="1">
        <f t="shared" si="19"/>
        <v>4563876</v>
      </c>
      <c r="AK6" s="1">
        <f t="shared" si="20"/>
        <v>4.5638759999999996</v>
      </c>
      <c r="AL6" s="1" t="s">
        <v>31</v>
      </c>
      <c r="AM6" s="1" t="s">
        <v>2</v>
      </c>
      <c r="AN6" s="1" t="s">
        <v>2</v>
      </c>
      <c r="AO6" s="1" t="s">
        <v>32</v>
      </c>
      <c r="AP6" s="1" t="s">
        <v>33</v>
      </c>
      <c r="AQ6" s="1" t="s">
        <v>34</v>
      </c>
      <c r="AR6" s="1" t="s">
        <v>35</v>
      </c>
      <c r="AS6" s="1">
        <v>1</v>
      </c>
      <c r="AT6" s="1" t="s">
        <v>36</v>
      </c>
      <c r="AU6" s="1" t="s">
        <v>37</v>
      </c>
      <c r="AV6" s="1">
        <v>6</v>
      </c>
      <c r="AW6" s="2">
        <v>18</v>
      </c>
      <c r="AX6" s="2">
        <v>80</v>
      </c>
      <c r="AY6" s="2">
        <v>2</v>
      </c>
      <c r="AZ6" s="2">
        <v>0.3</v>
      </c>
      <c r="BA6" s="2">
        <v>11.9</v>
      </c>
      <c r="BB6" s="2">
        <v>0.1</v>
      </c>
      <c r="BC6" s="2">
        <v>0.1</v>
      </c>
      <c r="BD6" s="1">
        <v>0</v>
      </c>
      <c r="BE6" s="2">
        <v>0.2</v>
      </c>
      <c r="BF6" s="2">
        <v>13.8</v>
      </c>
      <c r="BG6" s="1">
        <v>0</v>
      </c>
      <c r="BH6" s="2">
        <v>0.1</v>
      </c>
      <c r="BI6" s="2">
        <v>0.6</v>
      </c>
      <c r="BJ6" s="1">
        <v>0</v>
      </c>
      <c r="BK6" s="2">
        <v>13.6</v>
      </c>
      <c r="BL6" s="2">
        <v>59.1</v>
      </c>
      <c r="BM6" s="1">
        <v>0</v>
      </c>
      <c r="BN6" s="2">
        <v>0.1</v>
      </c>
      <c r="BO6" s="2">
        <v>8110</v>
      </c>
      <c r="BP6" s="2">
        <v>2720</v>
      </c>
      <c r="BQ6" s="2">
        <v>7</v>
      </c>
      <c r="BR6" s="2">
        <v>2</v>
      </c>
      <c r="BS6" s="2">
        <v>0.1</v>
      </c>
      <c r="BT6" s="2">
        <v>0.03</v>
      </c>
      <c r="BU6" s="2">
        <v>15144</v>
      </c>
      <c r="BV6" s="2">
        <v>13</v>
      </c>
      <c r="BW6" s="2">
        <v>0.18</v>
      </c>
      <c r="BX6" s="2">
        <v>991098</v>
      </c>
      <c r="BY6" s="2">
        <v>86038</v>
      </c>
      <c r="BZ6" s="2">
        <v>841</v>
      </c>
      <c r="CA6" s="2">
        <v>73</v>
      </c>
      <c r="CB6" s="2">
        <v>11.96</v>
      </c>
      <c r="CC6" s="2">
        <v>1.04</v>
      </c>
      <c r="CD6" s="2">
        <v>1</v>
      </c>
      <c r="CE6" s="2">
        <v>1</v>
      </c>
      <c r="CF6" s="2">
        <v>84</v>
      </c>
      <c r="CG6" s="2">
        <v>71</v>
      </c>
      <c r="CH6" s="2">
        <v>5</v>
      </c>
      <c r="CI6" s="2">
        <v>1</v>
      </c>
      <c r="CJ6" s="2">
        <v>2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2">
        <v>9</v>
      </c>
      <c r="CR6" s="2">
        <v>26</v>
      </c>
      <c r="CS6" s="1">
        <v>0</v>
      </c>
      <c r="CT6" s="1">
        <v>0</v>
      </c>
      <c r="CU6" s="1" t="s">
        <v>6</v>
      </c>
    </row>
    <row r="7" spans="1:99" s="1" customFormat="1" x14ac:dyDescent="0.25">
      <c r="A7" s="1" t="s">
        <v>38</v>
      </c>
      <c r="C7" s="1" t="s">
        <v>39</v>
      </c>
      <c r="D7" s="1">
        <v>1938</v>
      </c>
      <c r="E7" s="1">
        <f t="shared" si="21"/>
        <v>77</v>
      </c>
      <c r="F7" s="1">
        <v>7</v>
      </c>
      <c r="G7" s="1">
        <v>11</v>
      </c>
      <c r="H7" s="1">
        <v>780</v>
      </c>
      <c r="I7" s="1">
        <v>4000</v>
      </c>
      <c r="J7" s="1">
        <v>1900</v>
      </c>
      <c r="K7" s="1">
        <v>4000</v>
      </c>
      <c r="L7" s="1">
        <f t="shared" si="0"/>
        <v>174239600</v>
      </c>
      <c r="M7" s="1">
        <v>643</v>
      </c>
      <c r="N7" s="1">
        <f t="shared" si="1"/>
        <v>28009080</v>
      </c>
      <c r="O7" s="1">
        <f t="shared" si="2"/>
        <v>1.0046875</v>
      </c>
      <c r="P7" s="1">
        <f t="shared" si="3"/>
        <v>2602130.98</v>
      </c>
      <c r="Q7" s="1">
        <f t="shared" si="4"/>
        <v>2.6021309800000001</v>
      </c>
      <c r="R7" s="1">
        <v>70</v>
      </c>
      <c r="S7" s="1">
        <f t="shared" si="5"/>
        <v>181.29929999999999</v>
      </c>
      <c r="T7" s="1">
        <f t="shared" si="6"/>
        <v>44800</v>
      </c>
      <c r="U7" s="1">
        <f t="shared" si="7"/>
        <v>1951600000</v>
      </c>
      <c r="V7" s="1">
        <v>38018.491529999999</v>
      </c>
      <c r="W7" s="1">
        <f t="shared" si="8"/>
        <v>11.588036218344</v>
      </c>
      <c r="X7" s="1">
        <f t="shared" si="9"/>
        <v>7.20047418483282</v>
      </c>
      <c r="Y7" s="1">
        <f t="shared" si="10"/>
        <v>2.0264699049333985</v>
      </c>
      <c r="Z7" s="1">
        <f t="shared" si="11"/>
        <v>6.2208255322916708</v>
      </c>
      <c r="AA7" s="1">
        <f t="shared" si="12"/>
        <v>4.9445199198263197</v>
      </c>
      <c r="AB7" s="1">
        <f t="shared" si="13"/>
        <v>2.6660680852678591</v>
      </c>
      <c r="AC7" s="1">
        <v>7</v>
      </c>
      <c r="AD7" s="1">
        <f t="shared" si="14"/>
        <v>0.88868936175595292</v>
      </c>
      <c r="AE7" s="1" t="s">
        <v>2</v>
      </c>
      <c r="AF7" s="1">
        <f t="shared" si="15"/>
        <v>69.673405909797822</v>
      </c>
      <c r="AG7" s="1">
        <f t="shared" si="16"/>
        <v>0.10417033189554051</v>
      </c>
      <c r="AH7" s="1">
        <f t="shared" si="17"/>
        <v>1.110307926397373</v>
      </c>
      <c r="AI7" s="1">
        <f t="shared" si="18"/>
        <v>82763810</v>
      </c>
      <c r="AJ7" s="1">
        <f t="shared" si="19"/>
        <v>2343612</v>
      </c>
      <c r="AK7" s="1">
        <f t="shared" si="20"/>
        <v>2.3436119999999998</v>
      </c>
      <c r="AL7" s="1" t="s">
        <v>40</v>
      </c>
      <c r="AM7" s="1" t="s">
        <v>2</v>
      </c>
      <c r="AN7" s="1" t="s">
        <v>41</v>
      </c>
      <c r="AO7" s="1" t="s">
        <v>42</v>
      </c>
      <c r="AP7" s="1" t="s">
        <v>2</v>
      </c>
      <c r="AQ7" s="1" t="s">
        <v>2</v>
      </c>
      <c r="AR7" s="1" t="s">
        <v>2</v>
      </c>
      <c r="AS7" s="1">
        <v>0</v>
      </c>
      <c r="AT7" s="1" t="s">
        <v>2</v>
      </c>
      <c r="AU7" s="1" t="s">
        <v>2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 t="s">
        <v>17</v>
      </c>
    </row>
    <row r="8" spans="1:99" s="1" customFormat="1" x14ac:dyDescent="0.25">
      <c r="A8" s="1" t="s">
        <v>43</v>
      </c>
      <c r="C8" s="1" t="s">
        <v>44</v>
      </c>
      <c r="D8" s="1">
        <v>1938</v>
      </c>
      <c r="E8" s="1">
        <f t="shared" si="21"/>
        <v>77</v>
      </c>
      <c r="F8" s="1">
        <v>8</v>
      </c>
      <c r="G8" s="1">
        <v>12</v>
      </c>
      <c r="H8" s="1">
        <v>1000</v>
      </c>
      <c r="I8" s="1">
        <v>24000</v>
      </c>
      <c r="J8" s="1">
        <v>12000</v>
      </c>
      <c r="K8" s="1">
        <v>24000</v>
      </c>
      <c r="L8" s="1">
        <f t="shared" si="0"/>
        <v>1045437600</v>
      </c>
      <c r="M8" s="1">
        <v>3943</v>
      </c>
      <c r="N8" s="1">
        <f t="shared" si="1"/>
        <v>171757080</v>
      </c>
      <c r="O8" s="1">
        <f t="shared" si="2"/>
        <v>6.1609375000000002</v>
      </c>
      <c r="P8" s="1">
        <f t="shared" si="3"/>
        <v>15956768.98</v>
      </c>
      <c r="Q8" s="1">
        <f t="shared" si="4"/>
        <v>15.956768980000001</v>
      </c>
      <c r="R8" s="1">
        <v>172</v>
      </c>
      <c r="S8" s="1">
        <f t="shared" si="5"/>
        <v>445.47827999999998</v>
      </c>
      <c r="T8" s="1">
        <f t="shared" si="6"/>
        <v>110080</v>
      </c>
      <c r="U8" s="1">
        <f t="shared" si="7"/>
        <v>4795360000</v>
      </c>
      <c r="V8" s="1">
        <v>68736.982762</v>
      </c>
      <c r="W8" s="1">
        <f t="shared" si="8"/>
        <v>20.951032345857598</v>
      </c>
      <c r="X8" s="1">
        <f t="shared" si="9"/>
        <v>13.018372113226228</v>
      </c>
      <c r="Y8" s="1">
        <f t="shared" si="10"/>
        <v>1.4795438455383352</v>
      </c>
      <c r="Z8" s="1">
        <f t="shared" si="11"/>
        <v>6.0867220146034153</v>
      </c>
      <c r="AA8" s="1">
        <f t="shared" si="12"/>
        <v>1.4154419708100656</v>
      </c>
      <c r="AB8" s="1">
        <f t="shared" si="13"/>
        <v>2.2825207554762805</v>
      </c>
      <c r="AC8" s="1">
        <v>8</v>
      </c>
      <c r="AD8" s="1">
        <f t="shared" si="14"/>
        <v>0.76084025182542692</v>
      </c>
      <c r="AE8" s="1" t="s">
        <v>2</v>
      </c>
      <c r="AF8" s="1">
        <f t="shared" si="15"/>
        <v>27.917829064164341</v>
      </c>
      <c r="AG8" s="1">
        <f t="shared" si="16"/>
        <v>4.1159642316573465E-2</v>
      </c>
      <c r="AH8" s="1">
        <f t="shared" si="17"/>
        <v>1.0780318678319336</v>
      </c>
      <c r="AI8" s="1">
        <f t="shared" si="18"/>
        <v>522718800</v>
      </c>
      <c r="AJ8" s="1">
        <f t="shared" si="19"/>
        <v>14801760</v>
      </c>
      <c r="AK8" s="1">
        <f t="shared" si="20"/>
        <v>14.80176</v>
      </c>
      <c r="AL8" s="1" t="s">
        <v>45</v>
      </c>
      <c r="AM8" s="1" t="s">
        <v>2</v>
      </c>
      <c r="AN8" s="1" t="s">
        <v>46</v>
      </c>
      <c r="AO8" s="1" t="s">
        <v>47</v>
      </c>
      <c r="AP8" s="1" t="s">
        <v>2</v>
      </c>
      <c r="AQ8" s="1" t="s">
        <v>2</v>
      </c>
      <c r="AR8" s="1" t="s">
        <v>2</v>
      </c>
      <c r="AS8" s="1">
        <v>0</v>
      </c>
      <c r="AT8" s="1" t="s">
        <v>2</v>
      </c>
      <c r="AU8" s="1" t="s">
        <v>2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 t="s">
        <v>17</v>
      </c>
    </row>
    <row r="9" spans="1:99" s="1" customFormat="1" x14ac:dyDescent="0.25">
      <c r="A9" s="1" t="s">
        <v>48</v>
      </c>
      <c r="C9" s="1" t="s">
        <v>49</v>
      </c>
      <c r="D9" s="1">
        <v>1938</v>
      </c>
      <c r="E9" s="1">
        <f t="shared" si="21"/>
        <v>77</v>
      </c>
      <c r="F9" s="1">
        <v>10</v>
      </c>
      <c r="G9" s="1">
        <v>14</v>
      </c>
      <c r="H9" s="1">
        <v>750</v>
      </c>
      <c r="I9" s="1">
        <v>7000</v>
      </c>
      <c r="J9" s="1">
        <v>3500</v>
      </c>
      <c r="K9" s="1">
        <v>7000</v>
      </c>
      <c r="L9" s="1">
        <f t="shared" si="0"/>
        <v>304919300</v>
      </c>
      <c r="M9" s="1">
        <v>1163</v>
      </c>
      <c r="N9" s="1">
        <f t="shared" si="1"/>
        <v>50660280</v>
      </c>
      <c r="O9" s="1">
        <f t="shared" si="2"/>
        <v>1.8171875000000002</v>
      </c>
      <c r="P9" s="1">
        <f t="shared" si="3"/>
        <v>4706498.18</v>
      </c>
      <c r="Q9" s="1">
        <f t="shared" si="4"/>
        <v>4.7064981800000005</v>
      </c>
      <c r="R9" s="1">
        <v>43</v>
      </c>
      <c r="S9" s="1">
        <f t="shared" si="5"/>
        <v>111.36957</v>
      </c>
      <c r="T9" s="1">
        <f t="shared" si="6"/>
        <v>27520</v>
      </c>
      <c r="U9" s="1">
        <f t="shared" si="7"/>
        <v>1198840000</v>
      </c>
      <c r="V9" s="1">
        <v>28685.431252999999</v>
      </c>
      <c r="W9" s="1">
        <f t="shared" si="8"/>
        <v>8.7433194459143984</v>
      </c>
      <c r="X9" s="1">
        <f t="shared" si="9"/>
        <v>5.4328485667306818</v>
      </c>
      <c r="Y9" s="1">
        <f t="shared" si="10"/>
        <v>1.1369000606887498</v>
      </c>
      <c r="Z9" s="1">
        <f t="shared" si="11"/>
        <v>6.0189027774816877</v>
      </c>
      <c r="AA9" s="1">
        <f t="shared" si="12"/>
        <v>2.0252385691387431</v>
      </c>
      <c r="AB9" s="1">
        <f t="shared" si="13"/>
        <v>1.8056708332445062</v>
      </c>
      <c r="AC9" s="1">
        <v>10</v>
      </c>
      <c r="AD9" s="1">
        <f t="shared" si="14"/>
        <v>0.60189027774816872</v>
      </c>
      <c r="AE9" s="1" t="s">
        <v>2</v>
      </c>
      <c r="AF9" s="1">
        <f t="shared" si="15"/>
        <v>23.662940670679276</v>
      </c>
      <c r="AG9" s="1">
        <f t="shared" si="16"/>
        <v>7.494263930099361E-2</v>
      </c>
      <c r="AH9" s="1">
        <f t="shared" si="17"/>
        <v>1.0901788158010552</v>
      </c>
      <c r="AI9" s="1">
        <f t="shared" si="18"/>
        <v>152459650</v>
      </c>
      <c r="AJ9" s="1">
        <f t="shared" si="19"/>
        <v>4317180</v>
      </c>
      <c r="AK9" s="1">
        <f t="shared" si="20"/>
        <v>4.3171799999999996</v>
      </c>
      <c r="AL9" s="1" t="s">
        <v>50</v>
      </c>
      <c r="AM9" s="1" t="s">
        <v>2</v>
      </c>
      <c r="AN9" s="1" t="s">
        <v>51</v>
      </c>
      <c r="AO9" s="1" t="s">
        <v>52</v>
      </c>
      <c r="AP9" s="1" t="s">
        <v>2</v>
      </c>
      <c r="AQ9" s="1" t="s">
        <v>2</v>
      </c>
      <c r="AR9" s="1" t="s">
        <v>2</v>
      </c>
      <c r="AS9" s="1">
        <v>0</v>
      </c>
      <c r="AT9" s="1" t="s">
        <v>2</v>
      </c>
      <c r="AU9" s="1" t="s">
        <v>2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 t="s">
        <v>17</v>
      </c>
    </row>
    <row r="10" spans="1:99" s="1" customFormat="1" x14ac:dyDescent="0.25">
      <c r="A10" s="1" t="s">
        <v>53</v>
      </c>
      <c r="C10" s="1" t="s">
        <v>54</v>
      </c>
      <c r="D10" s="1">
        <v>1938</v>
      </c>
      <c r="E10" s="1">
        <f t="shared" si="21"/>
        <v>77</v>
      </c>
      <c r="F10" s="1">
        <v>8</v>
      </c>
      <c r="G10" s="1">
        <v>12</v>
      </c>
      <c r="H10" s="1">
        <v>700</v>
      </c>
      <c r="I10" s="1">
        <v>8000</v>
      </c>
      <c r="J10" s="1">
        <v>3200</v>
      </c>
      <c r="K10" s="1">
        <v>8000</v>
      </c>
      <c r="L10" s="1">
        <f t="shared" si="0"/>
        <v>348479200</v>
      </c>
      <c r="M10" s="1">
        <v>1588</v>
      </c>
      <c r="N10" s="1">
        <f t="shared" si="1"/>
        <v>69173280</v>
      </c>
      <c r="O10" s="1">
        <f t="shared" si="2"/>
        <v>2.4812500000000002</v>
      </c>
      <c r="P10" s="1">
        <f t="shared" si="3"/>
        <v>6426413.6800000006</v>
      </c>
      <c r="Q10" s="1">
        <f t="shared" si="4"/>
        <v>6.4264136800000005</v>
      </c>
      <c r="R10" s="1">
        <v>40</v>
      </c>
      <c r="S10" s="1">
        <f t="shared" si="5"/>
        <v>103.5996</v>
      </c>
      <c r="T10" s="1">
        <f t="shared" si="6"/>
        <v>25600</v>
      </c>
      <c r="U10" s="1">
        <f t="shared" si="7"/>
        <v>1115200000</v>
      </c>
      <c r="V10" s="1">
        <v>64597.073552000002</v>
      </c>
      <c r="W10" s="1">
        <f t="shared" si="8"/>
        <v>19.689188018649599</v>
      </c>
      <c r="X10" s="1">
        <f t="shared" si="9"/>
        <v>12.23429814830749</v>
      </c>
      <c r="Y10" s="1">
        <f t="shared" si="10"/>
        <v>2.1909797222810203</v>
      </c>
      <c r="Z10" s="1">
        <f t="shared" si="11"/>
        <v>5.0377718101555979</v>
      </c>
      <c r="AA10" s="1">
        <f t="shared" si="12"/>
        <v>4.9882213378636049</v>
      </c>
      <c r="AB10" s="1">
        <f t="shared" si="13"/>
        <v>1.8891644288083493</v>
      </c>
      <c r="AC10" s="1">
        <v>8</v>
      </c>
      <c r="AD10" s="1">
        <f t="shared" si="14"/>
        <v>0.62972147626944974</v>
      </c>
      <c r="AE10" s="1" t="s">
        <v>2</v>
      </c>
      <c r="AF10" s="1">
        <f t="shared" si="15"/>
        <v>16.120906801007557</v>
      </c>
      <c r="AG10" s="1">
        <f t="shared" si="16"/>
        <v>5.3680277935835775E-2</v>
      </c>
      <c r="AH10" s="1">
        <f t="shared" si="17"/>
        <v>1.6281206626779521</v>
      </c>
      <c r="AI10" s="1">
        <f t="shared" si="18"/>
        <v>139391680</v>
      </c>
      <c r="AJ10" s="1">
        <f t="shared" si="19"/>
        <v>3947136</v>
      </c>
      <c r="AK10" s="1">
        <f t="shared" si="20"/>
        <v>3.947136</v>
      </c>
      <c r="AL10" s="1" t="s">
        <v>55</v>
      </c>
      <c r="AM10" s="1" t="s">
        <v>2</v>
      </c>
      <c r="AN10" s="1" t="s">
        <v>56</v>
      </c>
      <c r="AO10" s="1" t="s">
        <v>57</v>
      </c>
      <c r="AP10" s="1" t="s">
        <v>2</v>
      </c>
      <c r="AQ10" s="1" t="s">
        <v>2</v>
      </c>
      <c r="AR10" s="1" t="s">
        <v>2</v>
      </c>
      <c r="AS10" s="1">
        <v>0</v>
      </c>
      <c r="AT10" s="1" t="s">
        <v>2</v>
      </c>
      <c r="AU10" s="1" t="s">
        <v>2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 t="s">
        <v>17</v>
      </c>
    </row>
    <row r="11" spans="1:99" s="1" customFormat="1" x14ac:dyDescent="0.25">
      <c r="A11" s="1" t="s">
        <v>58</v>
      </c>
      <c r="C11" s="1" t="s">
        <v>59</v>
      </c>
      <c r="D11" s="1">
        <v>1937</v>
      </c>
      <c r="E11" s="1">
        <f t="shared" si="21"/>
        <v>78</v>
      </c>
      <c r="F11" s="1">
        <v>6</v>
      </c>
      <c r="G11" s="1">
        <v>10</v>
      </c>
      <c r="H11" s="1">
        <v>590</v>
      </c>
      <c r="I11" s="1">
        <v>3000</v>
      </c>
      <c r="J11" s="1">
        <v>1300</v>
      </c>
      <c r="K11" s="1">
        <v>3000</v>
      </c>
      <c r="L11" s="1">
        <f t="shared" si="0"/>
        <v>130679700</v>
      </c>
      <c r="M11" s="1">
        <v>434</v>
      </c>
      <c r="N11" s="1">
        <f t="shared" si="1"/>
        <v>18905040</v>
      </c>
      <c r="O11" s="1">
        <f t="shared" si="2"/>
        <v>0.67812500000000009</v>
      </c>
      <c r="P11" s="1">
        <f t="shared" si="3"/>
        <v>1756337.24</v>
      </c>
      <c r="Q11" s="1">
        <f t="shared" si="4"/>
        <v>1.7563372400000001</v>
      </c>
      <c r="R11" s="1">
        <v>3</v>
      </c>
      <c r="S11" s="1">
        <f t="shared" si="5"/>
        <v>7.7699699999999989</v>
      </c>
      <c r="T11" s="1">
        <f t="shared" si="6"/>
        <v>1920</v>
      </c>
      <c r="U11" s="1">
        <f t="shared" si="7"/>
        <v>83640000</v>
      </c>
      <c r="V11" s="1">
        <v>22498.233071999999</v>
      </c>
      <c r="W11" s="1">
        <f t="shared" si="8"/>
        <v>6.8574614403455989</v>
      </c>
      <c r="X11" s="1">
        <f t="shared" si="9"/>
        <v>4.2610303544383683</v>
      </c>
      <c r="Y11" s="1">
        <f t="shared" si="10"/>
        <v>1.4596687504151513</v>
      </c>
      <c r="Z11" s="1">
        <f t="shared" si="11"/>
        <v>6.912426527529167</v>
      </c>
      <c r="AA11" s="1">
        <f t="shared" si="12"/>
        <v>4.2764944212531892</v>
      </c>
      <c r="AB11" s="1">
        <f t="shared" si="13"/>
        <v>3.4562132637645835</v>
      </c>
      <c r="AC11" s="1">
        <v>6</v>
      </c>
      <c r="AD11" s="1">
        <f t="shared" si="14"/>
        <v>1.1520710879215279</v>
      </c>
      <c r="AE11" s="1">
        <v>53.722700000000003</v>
      </c>
      <c r="AF11" s="1">
        <f t="shared" si="15"/>
        <v>4.4239631336405534</v>
      </c>
      <c r="AG11" s="1">
        <f t="shared" si="16"/>
        <v>0.1408922732468412</v>
      </c>
      <c r="AH11" s="1">
        <f t="shared" si="17"/>
        <v>1.0952983803173511</v>
      </c>
      <c r="AI11" s="1">
        <f t="shared" si="18"/>
        <v>56627870</v>
      </c>
      <c r="AJ11" s="1">
        <f t="shared" si="19"/>
        <v>1603524</v>
      </c>
      <c r="AK11" s="1">
        <f t="shared" si="20"/>
        <v>1.6035239999999999</v>
      </c>
      <c r="AL11" s="1" t="s">
        <v>60</v>
      </c>
      <c r="AM11" s="1" t="s">
        <v>2</v>
      </c>
      <c r="AN11" s="1" t="s">
        <v>61</v>
      </c>
      <c r="AO11" s="1" t="s">
        <v>62</v>
      </c>
      <c r="AP11" s="1" t="s">
        <v>63</v>
      </c>
      <c r="AQ11" s="1" t="s">
        <v>64</v>
      </c>
      <c r="AR11" s="1" t="s">
        <v>65</v>
      </c>
      <c r="AS11" s="1">
        <v>1</v>
      </c>
      <c r="AT11" s="1" t="s">
        <v>66</v>
      </c>
      <c r="AU11" s="1" t="s">
        <v>67</v>
      </c>
      <c r="AV11" s="1">
        <v>8</v>
      </c>
      <c r="AW11" s="2">
        <v>47</v>
      </c>
      <c r="AX11" s="2">
        <v>52</v>
      </c>
      <c r="AY11" s="1">
        <v>0</v>
      </c>
      <c r="AZ11" s="2">
        <v>6.6</v>
      </c>
      <c r="BA11" s="2">
        <v>21</v>
      </c>
      <c r="BB11" s="2">
        <v>0.1</v>
      </c>
      <c r="BC11" s="1">
        <v>0</v>
      </c>
      <c r="BD11" s="1">
        <v>0</v>
      </c>
      <c r="BE11" s="2">
        <v>0.1</v>
      </c>
      <c r="BF11" s="2">
        <v>26.9</v>
      </c>
      <c r="BG11" s="2">
        <v>0.8</v>
      </c>
      <c r="BH11" s="2">
        <v>0.6</v>
      </c>
      <c r="BI11" s="2">
        <v>0.2</v>
      </c>
      <c r="BJ11" s="1">
        <v>0</v>
      </c>
      <c r="BK11" s="2">
        <v>28.9</v>
      </c>
      <c r="BL11" s="2">
        <v>14.8</v>
      </c>
      <c r="BM11" s="1">
        <v>0</v>
      </c>
      <c r="BN11" s="2">
        <v>0.1</v>
      </c>
      <c r="BO11" s="2">
        <v>5535</v>
      </c>
      <c r="BP11" s="2">
        <v>729</v>
      </c>
      <c r="BQ11" s="2">
        <v>16</v>
      </c>
      <c r="BR11" s="2">
        <v>2</v>
      </c>
      <c r="BS11" s="2">
        <v>0.16</v>
      </c>
      <c r="BT11" s="2">
        <v>0.02</v>
      </c>
      <c r="BU11" s="2">
        <v>10645</v>
      </c>
      <c r="BV11" s="2">
        <v>31</v>
      </c>
      <c r="BW11" s="2">
        <v>0.31</v>
      </c>
      <c r="BX11" s="2">
        <v>95523</v>
      </c>
      <c r="BY11" s="2">
        <v>4005</v>
      </c>
      <c r="BZ11" s="2">
        <v>283</v>
      </c>
      <c r="CA11" s="2">
        <v>12</v>
      </c>
      <c r="CB11" s="2">
        <v>2.0099999999999998</v>
      </c>
      <c r="CC11" s="2">
        <v>0.09</v>
      </c>
      <c r="CD11" s="2">
        <v>3</v>
      </c>
      <c r="CE11" s="2">
        <v>5</v>
      </c>
      <c r="CF11" s="2">
        <v>49</v>
      </c>
      <c r="CG11" s="2">
        <v>26</v>
      </c>
      <c r="CH11" s="2">
        <v>19</v>
      </c>
      <c r="CI11" s="2">
        <v>9</v>
      </c>
      <c r="CJ11" s="2">
        <v>10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2">
        <v>21</v>
      </c>
      <c r="CR11" s="2">
        <v>59</v>
      </c>
      <c r="CS11" s="1">
        <v>0</v>
      </c>
      <c r="CT11" s="1">
        <v>0</v>
      </c>
      <c r="CU11" s="1" t="s">
        <v>17</v>
      </c>
    </row>
    <row r="12" spans="1:99" s="1" customFormat="1" x14ac:dyDescent="0.25">
      <c r="A12" s="1" t="s">
        <v>68</v>
      </c>
      <c r="C12" s="1" t="s">
        <v>69</v>
      </c>
      <c r="D12" s="1">
        <v>1951</v>
      </c>
      <c r="E12" s="1">
        <f t="shared" si="21"/>
        <v>64</v>
      </c>
      <c r="F12" s="1">
        <v>9</v>
      </c>
      <c r="G12" s="1">
        <v>13</v>
      </c>
      <c r="H12" s="1">
        <v>520</v>
      </c>
      <c r="I12" s="1">
        <v>620</v>
      </c>
      <c r="J12" s="1">
        <v>434</v>
      </c>
      <c r="K12" s="1">
        <v>620</v>
      </c>
      <c r="L12" s="1">
        <f t="shared" si="0"/>
        <v>27007138</v>
      </c>
      <c r="M12" s="1">
        <v>3729.8844239</v>
      </c>
      <c r="N12" s="1">
        <f t="shared" si="1"/>
        <v>162473765.50508401</v>
      </c>
      <c r="O12" s="1">
        <f t="shared" si="2"/>
        <v>5.8279444123437507</v>
      </c>
      <c r="P12" s="1">
        <f t="shared" si="3"/>
        <v>15094320.079703955</v>
      </c>
      <c r="Q12" s="1">
        <f t="shared" si="4"/>
        <v>15.094320079703955</v>
      </c>
      <c r="R12" s="1">
        <v>0</v>
      </c>
      <c r="S12" s="1">
        <f t="shared" si="5"/>
        <v>0</v>
      </c>
      <c r="T12" s="1">
        <f t="shared" si="6"/>
        <v>0</v>
      </c>
      <c r="U12" s="1">
        <f t="shared" si="7"/>
        <v>0</v>
      </c>
      <c r="V12" s="1">
        <v>143557.17916999999</v>
      </c>
      <c r="W12" s="1">
        <f t="shared" si="8"/>
        <v>43.756228211015994</v>
      </c>
      <c r="X12" s="1">
        <f t="shared" si="9"/>
        <v>27.188868391722981</v>
      </c>
      <c r="Y12" s="1">
        <f t="shared" si="10"/>
        <v>3.1770788417803617</v>
      </c>
      <c r="Z12" s="1">
        <f t="shared" si="11"/>
        <v>0.16622460811468615</v>
      </c>
      <c r="AA12" s="1">
        <f t="shared" si="12"/>
        <v>81.736876422422682</v>
      </c>
      <c r="AB12" s="1">
        <f t="shared" si="13"/>
        <v>5.5408202704895382E-2</v>
      </c>
      <c r="AC12" s="1">
        <v>9</v>
      </c>
      <c r="AD12" s="1">
        <f t="shared" si="14"/>
        <v>1.8469400901631794E-2</v>
      </c>
      <c r="AE12" s="1" t="s">
        <v>2</v>
      </c>
      <c r="AF12" s="1">
        <f t="shared" si="15"/>
        <v>0</v>
      </c>
      <c r="AG12" s="1">
        <f t="shared" si="16"/>
        <v>1.1557107243314962E-3</v>
      </c>
      <c r="AH12" s="1">
        <f t="shared" si="17"/>
        <v>28.196273433016</v>
      </c>
      <c r="AI12" s="1">
        <f t="shared" si="18"/>
        <v>18904996.600000001</v>
      </c>
      <c r="AJ12" s="1">
        <f t="shared" si="19"/>
        <v>535330.32000000007</v>
      </c>
      <c r="AK12" s="1">
        <f t="shared" si="20"/>
        <v>0.53533032000000003</v>
      </c>
      <c r="AL12" s="1" t="s">
        <v>70</v>
      </c>
      <c r="AM12" s="1" t="s">
        <v>2</v>
      </c>
      <c r="AN12" s="1" t="s">
        <v>71</v>
      </c>
      <c r="AO12" s="1" t="s">
        <v>72</v>
      </c>
      <c r="AP12" s="1" t="s">
        <v>2</v>
      </c>
      <c r="AQ12" s="1" t="s">
        <v>2</v>
      </c>
      <c r="AR12" s="1" t="s">
        <v>2</v>
      </c>
      <c r="AS12" s="1">
        <v>0</v>
      </c>
      <c r="AT12" s="1" t="s">
        <v>2</v>
      </c>
      <c r="AU12" s="1" t="s">
        <v>2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 t="s">
        <v>6</v>
      </c>
    </row>
    <row r="13" spans="1:99" s="1" customFormat="1" x14ac:dyDescent="0.25">
      <c r="A13" s="1" t="s">
        <v>73</v>
      </c>
      <c r="C13" s="1" t="s">
        <v>74</v>
      </c>
      <c r="D13" s="1">
        <v>1937</v>
      </c>
      <c r="E13" s="1">
        <f t="shared" si="21"/>
        <v>78</v>
      </c>
      <c r="F13" s="1">
        <v>10</v>
      </c>
      <c r="G13" s="1">
        <v>12</v>
      </c>
      <c r="H13" s="1">
        <v>2000</v>
      </c>
      <c r="I13" s="1">
        <v>5064</v>
      </c>
      <c r="J13" s="1">
        <v>4048</v>
      </c>
      <c r="K13" s="1">
        <v>5064</v>
      </c>
      <c r="L13" s="1">
        <f t="shared" si="0"/>
        <v>220587333.59999999</v>
      </c>
      <c r="M13" s="1">
        <v>523.05858409999996</v>
      </c>
      <c r="N13" s="1">
        <f t="shared" si="1"/>
        <v>22784431.923395999</v>
      </c>
      <c r="O13" s="1">
        <f t="shared" si="2"/>
        <v>0.81727903765624998</v>
      </c>
      <c r="P13" s="1">
        <f t="shared" si="3"/>
        <v>2116744.8616509261</v>
      </c>
      <c r="Q13" s="1">
        <f t="shared" si="4"/>
        <v>2.1167448616509259</v>
      </c>
      <c r="R13" s="1">
        <v>0</v>
      </c>
      <c r="S13" s="1">
        <f t="shared" si="5"/>
        <v>0</v>
      </c>
      <c r="T13" s="1">
        <f t="shared" si="6"/>
        <v>0</v>
      </c>
      <c r="U13" s="1">
        <f t="shared" si="7"/>
        <v>0</v>
      </c>
      <c r="V13" s="1">
        <v>32316.944230000001</v>
      </c>
      <c r="W13" s="1">
        <f t="shared" si="8"/>
        <v>9.8502046013040001</v>
      </c>
      <c r="X13" s="1">
        <f t="shared" si="9"/>
        <v>6.1206353354966208</v>
      </c>
      <c r="Y13" s="1">
        <f t="shared" si="10"/>
        <v>1.9098791407498723</v>
      </c>
      <c r="Z13" s="1">
        <f t="shared" si="11"/>
        <v>9.6814936769826492</v>
      </c>
      <c r="AA13" s="1">
        <f t="shared" si="12"/>
        <v>1.9727526502718424</v>
      </c>
      <c r="AB13" s="1">
        <f t="shared" si="13"/>
        <v>2.9044481030947948</v>
      </c>
      <c r="AC13" s="1">
        <v>10</v>
      </c>
      <c r="AD13" s="1">
        <f t="shared" si="14"/>
        <v>0.96814936769826487</v>
      </c>
      <c r="AE13" s="1">
        <v>55.076000000000001</v>
      </c>
      <c r="AF13" s="1">
        <f t="shared" si="15"/>
        <v>0</v>
      </c>
      <c r="AG13" s="1">
        <f t="shared" si="16"/>
        <v>0.17974992264369294</v>
      </c>
      <c r="AH13" s="1">
        <f t="shared" si="17"/>
        <v>0.42393170546105835</v>
      </c>
      <c r="AI13" s="1">
        <f t="shared" si="18"/>
        <v>176330475.20000002</v>
      </c>
      <c r="AJ13" s="1">
        <f t="shared" si="19"/>
        <v>4993127.04</v>
      </c>
      <c r="AK13" s="1">
        <f t="shared" si="20"/>
        <v>4.9931270400000001</v>
      </c>
      <c r="AL13" s="1" t="s">
        <v>75</v>
      </c>
      <c r="AM13" s="1" t="s">
        <v>2</v>
      </c>
      <c r="AN13" s="1" t="s">
        <v>2</v>
      </c>
      <c r="AO13" s="1" t="s">
        <v>76</v>
      </c>
      <c r="AP13" s="1" t="s">
        <v>77</v>
      </c>
      <c r="AQ13" s="1" t="s">
        <v>78</v>
      </c>
      <c r="AR13" s="1" t="s">
        <v>79</v>
      </c>
      <c r="AS13" s="1">
        <v>2</v>
      </c>
      <c r="AT13" s="1" t="s">
        <v>80</v>
      </c>
      <c r="AU13" s="1" t="s">
        <v>81</v>
      </c>
      <c r="AV13" s="1">
        <v>6</v>
      </c>
      <c r="AW13" s="2">
        <v>71</v>
      </c>
      <c r="AX13" s="2">
        <v>27</v>
      </c>
      <c r="AY13" s="2">
        <v>1</v>
      </c>
      <c r="AZ13" s="2">
        <v>10.4</v>
      </c>
      <c r="BA13" s="2">
        <v>9</v>
      </c>
      <c r="BB13" s="2">
        <v>0.2</v>
      </c>
      <c r="BC13" s="2">
        <v>0.4</v>
      </c>
      <c r="BD13" s="2">
        <v>0.1</v>
      </c>
      <c r="BE13" s="2">
        <v>0.4</v>
      </c>
      <c r="BF13" s="2">
        <v>8.9</v>
      </c>
      <c r="BG13" s="2">
        <v>0.1</v>
      </c>
      <c r="BH13" s="2">
        <v>0.2</v>
      </c>
      <c r="BI13" s="1">
        <v>0</v>
      </c>
      <c r="BJ13" s="1">
        <v>0</v>
      </c>
      <c r="BK13" s="2">
        <v>19</v>
      </c>
      <c r="BL13" s="2">
        <v>51.2</v>
      </c>
      <c r="BM13" s="1">
        <v>0</v>
      </c>
      <c r="BN13" s="2">
        <v>0.1</v>
      </c>
      <c r="BO13" s="2">
        <v>4571</v>
      </c>
      <c r="BP13" s="2">
        <v>1774</v>
      </c>
      <c r="BQ13" s="2">
        <v>3</v>
      </c>
      <c r="BR13" s="2">
        <v>1</v>
      </c>
      <c r="BS13" s="2">
        <v>0.04</v>
      </c>
      <c r="BT13" s="2">
        <v>0.02</v>
      </c>
      <c r="BU13" s="2">
        <v>10258</v>
      </c>
      <c r="BV13" s="2">
        <v>7</v>
      </c>
      <c r="BW13" s="2">
        <v>0.09</v>
      </c>
      <c r="BX13" s="2">
        <v>565508</v>
      </c>
      <c r="BY13" s="2">
        <v>13564</v>
      </c>
      <c r="BZ13" s="2">
        <v>412</v>
      </c>
      <c r="CA13" s="2">
        <v>10</v>
      </c>
      <c r="CB13" s="2">
        <v>11.58</v>
      </c>
      <c r="CC13" s="2">
        <v>0.3</v>
      </c>
      <c r="CD13" s="2">
        <v>2</v>
      </c>
      <c r="CE13" s="2">
        <v>5</v>
      </c>
      <c r="CF13" s="2">
        <v>83</v>
      </c>
      <c r="CG13" s="2">
        <v>56</v>
      </c>
      <c r="CH13" s="2">
        <v>7</v>
      </c>
      <c r="CI13" s="2">
        <v>1</v>
      </c>
      <c r="CJ13" s="2">
        <v>1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2">
        <v>7</v>
      </c>
      <c r="CR13" s="2">
        <v>38</v>
      </c>
      <c r="CS13" s="2">
        <v>0.22675000000000001</v>
      </c>
      <c r="CT13" s="2">
        <v>4.4569999999999999E-2</v>
      </c>
      <c r="CU13" s="1" t="s">
        <v>6</v>
      </c>
    </row>
    <row r="14" spans="1:99" s="1" customFormat="1" x14ac:dyDescent="0.25">
      <c r="A14" s="1" t="s">
        <v>82</v>
      </c>
      <c r="C14" s="1" t="s">
        <v>83</v>
      </c>
      <c r="D14" s="1">
        <v>1936</v>
      </c>
      <c r="E14" s="1">
        <f t="shared" si="21"/>
        <v>79</v>
      </c>
      <c r="F14" s="1">
        <v>6</v>
      </c>
      <c r="G14" s="1">
        <v>7</v>
      </c>
      <c r="H14" s="1">
        <v>1225</v>
      </c>
      <c r="I14" s="1">
        <v>126737</v>
      </c>
      <c r="J14" s="1">
        <v>122120</v>
      </c>
      <c r="K14" s="1">
        <v>126737</v>
      </c>
      <c r="L14" s="1">
        <f t="shared" si="0"/>
        <v>5520651046.3000002</v>
      </c>
      <c r="M14" s="1">
        <v>1571.9338648</v>
      </c>
      <c r="N14" s="1">
        <f t="shared" si="1"/>
        <v>68473439.150688007</v>
      </c>
      <c r="O14" s="1">
        <f t="shared" si="2"/>
        <v>2.4561466637500002</v>
      </c>
      <c r="P14" s="1">
        <f t="shared" si="3"/>
        <v>6361396.2801045282</v>
      </c>
      <c r="Q14" s="1">
        <f t="shared" si="4"/>
        <v>6.3613962801045281</v>
      </c>
      <c r="R14" s="1">
        <v>0</v>
      </c>
      <c r="S14" s="1">
        <f t="shared" si="5"/>
        <v>0</v>
      </c>
      <c r="T14" s="1">
        <f t="shared" si="6"/>
        <v>0</v>
      </c>
      <c r="U14" s="1">
        <f t="shared" si="7"/>
        <v>0</v>
      </c>
      <c r="V14" s="1">
        <v>47782.244487999997</v>
      </c>
      <c r="W14" s="1">
        <f t="shared" si="8"/>
        <v>14.564028119942398</v>
      </c>
      <c r="X14" s="1">
        <f t="shared" si="9"/>
        <v>9.0496704125602712</v>
      </c>
      <c r="Y14" s="1">
        <f t="shared" si="10"/>
        <v>1.6289215715980621</v>
      </c>
      <c r="Z14" s="1">
        <f t="shared" si="11"/>
        <v>80.624708131730074</v>
      </c>
      <c r="AA14" s="1">
        <f t="shared" si="12"/>
        <v>9.6685779079056261E-2</v>
      </c>
      <c r="AB14" s="1">
        <f t="shared" si="13"/>
        <v>40.312354065865037</v>
      </c>
      <c r="AC14" s="1">
        <v>6</v>
      </c>
      <c r="AD14" s="1">
        <f t="shared" si="14"/>
        <v>13.437451355288346</v>
      </c>
      <c r="AE14" s="1" t="s">
        <v>2</v>
      </c>
      <c r="AF14" s="1">
        <f t="shared" si="15"/>
        <v>0</v>
      </c>
      <c r="AG14" s="1">
        <f t="shared" si="16"/>
        <v>0.86348049789625836</v>
      </c>
      <c r="AH14" s="1">
        <f t="shared" si="17"/>
        <v>4.2231211743564617E-2</v>
      </c>
      <c r="AI14" s="1">
        <f t="shared" si="18"/>
        <v>5319534988</v>
      </c>
      <c r="AJ14" s="1">
        <f t="shared" si="19"/>
        <v>150632577.59999999</v>
      </c>
      <c r="AK14" s="1">
        <f t="shared" si="20"/>
        <v>150.63257759999999</v>
      </c>
      <c r="AL14" s="1" t="s">
        <v>84</v>
      </c>
      <c r="AM14" s="1" t="s">
        <v>2</v>
      </c>
      <c r="AN14" s="1" t="s">
        <v>85</v>
      </c>
      <c r="AO14" s="1" t="s">
        <v>86</v>
      </c>
      <c r="AP14" s="1" t="s">
        <v>2</v>
      </c>
      <c r="AQ14" s="1" t="s">
        <v>2</v>
      </c>
      <c r="AR14" s="1" t="s">
        <v>2</v>
      </c>
      <c r="AS14" s="1">
        <v>0</v>
      </c>
      <c r="AT14" s="1" t="s">
        <v>2</v>
      </c>
      <c r="AU14" s="1" t="s">
        <v>2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 t="s">
        <v>6</v>
      </c>
    </row>
    <row r="15" spans="1:99" s="1" customFormat="1" x14ac:dyDescent="0.25">
      <c r="A15" s="1" t="s">
        <v>87</v>
      </c>
      <c r="C15" s="1" t="s">
        <v>88</v>
      </c>
      <c r="D15" s="1">
        <v>1937</v>
      </c>
      <c r="E15" s="1">
        <f t="shared" si="21"/>
        <v>78</v>
      </c>
      <c r="F15" s="1">
        <v>10</v>
      </c>
      <c r="G15" s="1">
        <v>10</v>
      </c>
      <c r="H15" s="1">
        <v>2600</v>
      </c>
      <c r="I15" s="1">
        <v>8168</v>
      </c>
      <c r="J15" s="1">
        <v>6716</v>
      </c>
      <c r="K15" s="1">
        <v>8168</v>
      </c>
      <c r="L15" s="1">
        <f t="shared" si="0"/>
        <v>355797263.19999999</v>
      </c>
      <c r="M15" s="1">
        <v>523.95651782000004</v>
      </c>
      <c r="N15" s="1">
        <f t="shared" si="1"/>
        <v>22823545.916239202</v>
      </c>
      <c r="O15" s="1">
        <f t="shared" si="2"/>
        <v>0.81868205909375014</v>
      </c>
      <c r="P15" s="1">
        <f t="shared" si="3"/>
        <v>2120378.6737050456</v>
      </c>
      <c r="Q15" s="1">
        <f t="shared" si="4"/>
        <v>2.1203786737050456</v>
      </c>
      <c r="R15" s="1">
        <v>0</v>
      </c>
      <c r="S15" s="1">
        <f t="shared" si="5"/>
        <v>0</v>
      </c>
      <c r="T15" s="1">
        <f t="shared" si="6"/>
        <v>0</v>
      </c>
      <c r="U15" s="1">
        <f t="shared" si="7"/>
        <v>0</v>
      </c>
      <c r="V15" s="1">
        <v>37687.596115</v>
      </c>
      <c r="W15" s="1">
        <f t="shared" si="8"/>
        <v>11.487179295852</v>
      </c>
      <c r="X15" s="1">
        <f t="shared" si="9"/>
        <v>7.1378045786043103</v>
      </c>
      <c r="Y15" s="1">
        <f t="shared" si="10"/>
        <v>2.2253666593213284</v>
      </c>
      <c r="Z15" s="1">
        <f t="shared" si="11"/>
        <v>15.589044073420965</v>
      </c>
      <c r="AA15" s="1">
        <f t="shared" si="12"/>
        <v>1.386661954751591</v>
      </c>
      <c r="AB15" s="1">
        <f t="shared" si="13"/>
        <v>4.6767132220262893</v>
      </c>
      <c r="AC15" s="1">
        <v>10</v>
      </c>
      <c r="AD15" s="1">
        <f t="shared" si="14"/>
        <v>1.5589044073420966</v>
      </c>
      <c r="AE15" s="1" t="s">
        <v>2</v>
      </c>
      <c r="AF15" s="1">
        <f t="shared" si="15"/>
        <v>0</v>
      </c>
      <c r="AG15" s="1">
        <f t="shared" si="16"/>
        <v>0.28918340978714147</v>
      </c>
      <c r="AH15" s="1">
        <f t="shared" si="17"/>
        <v>0.25595913154721478</v>
      </c>
      <c r="AI15" s="1">
        <f t="shared" si="18"/>
        <v>292548288.40000004</v>
      </c>
      <c r="AJ15" s="1">
        <f t="shared" si="19"/>
        <v>8284051.6799999997</v>
      </c>
      <c r="AK15" s="1">
        <f t="shared" si="20"/>
        <v>8.2840516799999993</v>
      </c>
      <c r="AL15" s="1" t="s">
        <v>89</v>
      </c>
      <c r="AM15" s="1" t="s">
        <v>2</v>
      </c>
      <c r="AN15" s="1" t="s">
        <v>90</v>
      </c>
      <c r="AO15" s="1" t="s">
        <v>91</v>
      </c>
      <c r="AP15" s="1" t="s">
        <v>2</v>
      </c>
      <c r="AQ15" s="1" t="s">
        <v>2</v>
      </c>
      <c r="AR15" s="1" t="s">
        <v>2</v>
      </c>
      <c r="AS15" s="1">
        <v>0</v>
      </c>
      <c r="AT15" s="1" t="s">
        <v>2</v>
      </c>
      <c r="AU15" s="1" t="s">
        <v>2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 t="s">
        <v>6</v>
      </c>
    </row>
    <row r="16" spans="1:99" s="1" customFormat="1" x14ac:dyDescent="0.25">
      <c r="A16" s="1" t="s">
        <v>92</v>
      </c>
      <c r="C16" s="1" t="s">
        <v>93</v>
      </c>
      <c r="D16" s="1">
        <v>1909</v>
      </c>
      <c r="E16" s="1">
        <f t="shared" si="21"/>
        <v>106</v>
      </c>
      <c r="F16" s="1">
        <v>9</v>
      </c>
      <c r="G16" s="1">
        <v>13</v>
      </c>
      <c r="H16" s="1">
        <v>1100</v>
      </c>
      <c r="I16" s="1">
        <v>3720</v>
      </c>
      <c r="J16" s="1">
        <v>1740</v>
      </c>
      <c r="K16" s="1">
        <v>3720</v>
      </c>
      <c r="L16" s="1">
        <f t="shared" si="0"/>
        <v>162042828</v>
      </c>
      <c r="M16" s="1">
        <v>500</v>
      </c>
      <c r="N16" s="1">
        <f t="shared" si="1"/>
        <v>21780000</v>
      </c>
      <c r="O16" s="1">
        <f t="shared" si="2"/>
        <v>0.78125</v>
      </c>
      <c r="P16" s="1">
        <f t="shared" si="3"/>
        <v>2023430</v>
      </c>
      <c r="Q16" s="1">
        <f t="shared" si="4"/>
        <v>2.0234300000000003</v>
      </c>
      <c r="R16" s="1">
        <v>0</v>
      </c>
      <c r="S16" s="1">
        <f t="shared" si="5"/>
        <v>0</v>
      </c>
      <c r="T16" s="1">
        <f t="shared" si="6"/>
        <v>0</v>
      </c>
      <c r="U16" s="1">
        <f t="shared" si="7"/>
        <v>0</v>
      </c>
      <c r="V16" s="1">
        <v>21358.781580999999</v>
      </c>
      <c r="W16" s="1">
        <f t="shared" si="8"/>
        <v>6.5101566258887997</v>
      </c>
      <c r="X16" s="1">
        <f t="shared" si="9"/>
        <v>4.0452250787519137</v>
      </c>
      <c r="Y16" s="1">
        <f t="shared" si="10"/>
        <v>1.2910475446089851</v>
      </c>
      <c r="Z16" s="1">
        <f t="shared" si="11"/>
        <v>7.439982920110193</v>
      </c>
      <c r="AA16" s="1">
        <f t="shared" si="12"/>
        <v>3.0332630648437329</v>
      </c>
      <c r="AB16" s="1">
        <f t="shared" si="13"/>
        <v>2.4799943067033978</v>
      </c>
      <c r="AC16" s="1">
        <v>9</v>
      </c>
      <c r="AD16" s="1">
        <f t="shared" si="14"/>
        <v>0.82666476890113261</v>
      </c>
      <c r="AE16" s="1" t="s">
        <v>2</v>
      </c>
      <c r="AF16" s="1">
        <f t="shared" si="15"/>
        <v>0</v>
      </c>
      <c r="AG16" s="1">
        <f t="shared" si="16"/>
        <v>0.14128252541940761</v>
      </c>
      <c r="AH16" s="1">
        <f t="shared" si="17"/>
        <v>0.94277232269489664</v>
      </c>
      <c r="AI16" s="1">
        <f t="shared" si="18"/>
        <v>75794226</v>
      </c>
      <c r="AJ16" s="1">
        <f t="shared" si="19"/>
        <v>2146255.2000000002</v>
      </c>
      <c r="AK16" s="1">
        <f t="shared" si="20"/>
        <v>2.1462552000000001</v>
      </c>
      <c r="AL16" s="1" t="s">
        <v>94</v>
      </c>
      <c r="AM16" s="1" t="s">
        <v>2</v>
      </c>
      <c r="AN16" s="1" t="s">
        <v>95</v>
      </c>
      <c r="AO16" s="1" t="s">
        <v>96</v>
      </c>
      <c r="AP16" s="1" t="s">
        <v>2</v>
      </c>
      <c r="AQ16" s="1" t="s">
        <v>2</v>
      </c>
      <c r="AR16" s="1" t="s">
        <v>2</v>
      </c>
      <c r="AS16" s="1">
        <v>0</v>
      </c>
      <c r="AT16" s="1" t="s">
        <v>2</v>
      </c>
      <c r="AU16" s="1" t="s">
        <v>2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 t="s">
        <v>17</v>
      </c>
    </row>
    <row r="17" spans="1:99" s="1" customFormat="1" x14ac:dyDescent="0.25">
      <c r="A17" s="1" t="s">
        <v>97</v>
      </c>
      <c r="C17" s="1" t="s">
        <v>98</v>
      </c>
      <c r="D17" s="1">
        <v>1960</v>
      </c>
      <c r="E17" s="1">
        <f t="shared" si="21"/>
        <v>55</v>
      </c>
      <c r="F17" s="1">
        <v>8</v>
      </c>
      <c r="G17" s="1">
        <v>8</v>
      </c>
      <c r="H17" s="1">
        <v>7900</v>
      </c>
      <c r="I17" s="1">
        <v>44870</v>
      </c>
      <c r="J17" s="1">
        <v>20850</v>
      </c>
      <c r="K17" s="1">
        <v>44870</v>
      </c>
      <c r="L17" s="1">
        <f t="shared" si="0"/>
        <v>1954532713</v>
      </c>
      <c r="M17" s="1">
        <v>1420.6181531</v>
      </c>
      <c r="N17" s="1">
        <f t="shared" si="1"/>
        <v>61882126.749035999</v>
      </c>
      <c r="O17" s="1">
        <f t="shared" si="2"/>
        <v>2.2197158642187502</v>
      </c>
      <c r="P17" s="1">
        <f t="shared" si="3"/>
        <v>5749042.7790542664</v>
      </c>
      <c r="Q17" s="1">
        <f t="shared" si="4"/>
        <v>5.7490427790542658</v>
      </c>
      <c r="R17" s="1">
        <v>0</v>
      </c>
      <c r="S17" s="1">
        <f t="shared" si="5"/>
        <v>0</v>
      </c>
      <c r="T17" s="1">
        <f t="shared" si="6"/>
        <v>0</v>
      </c>
      <c r="U17" s="1">
        <f t="shared" si="7"/>
        <v>0</v>
      </c>
      <c r="V17" s="1">
        <v>43087.364567999997</v>
      </c>
      <c r="W17" s="1">
        <f t="shared" si="8"/>
        <v>13.133028720326399</v>
      </c>
      <c r="X17" s="1">
        <f t="shared" si="9"/>
        <v>8.1604883249917926</v>
      </c>
      <c r="Y17" s="1">
        <f t="shared" si="10"/>
        <v>1.5451192918656103</v>
      </c>
      <c r="Z17" s="1">
        <f t="shared" si="11"/>
        <v>31.584769555943677</v>
      </c>
      <c r="AA17" s="1">
        <f t="shared" si="12"/>
        <v>0.51065398174023868</v>
      </c>
      <c r="AB17" s="1">
        <f t="shared" si="13"/>
        <v>11.844288583478878</v>
      </c>
      <c r="AC17" s="1">
        <v>8</v>
      </c>
      <c r="AD17" s="1">
        <f t="shared" si="14"/>
        <v>3.9480961944929596</v>
      </c>
      <c r="AE17" s="1">
        <v>515.45399999999995</v>
      </c>
      <c r="AF17" s="1">
        <f t="shared" si="15"/>
        <v>0</v>
      </c>
      <c r="AG17" s="1">
        <f t="shared" si="16"/>
        <v>0.35582834901231258</v>
      </c>
      <c r="AH17" s="1">
        <f t="shared" si="17"/>
        <v>0.22354109237385911</v>
      </c>
      <c r="AI17" s="1">
        <f t="shared" si="18"/>
        <v>908223915</v>
      </c>
      <c r="AJ17" s="1">
        <f t="shared" si="19"/>
        <v>25718058</v>
      </c>
      <c r="AK17" s="1">
        <f t="shared" si="20"/>
        <v>25.718057999999999</v>
      </c>
      <c r="AL17" s="1" t="s">
        <v>99</v>
      </c>
      <c r="AM17" s="1" t="s">
        <v>2</v>
      </c>
      <c r="AN17" s="1" t="s">
        <v>100</v>
      </c>
      <c r="AO17" s="1" t="s">
        <v>101</v>
      </c>
      <c r="AP17" s="1" t="s">
        <v>102</v>
      </c>
      <c r="AQ17" s="1" t="s">
        <v>103</v>
      </c>
      <c r="AR17" s="1" t="s">
        <v>104</v>
      </c>
      <c r="AS17" s="1">
        <v>2</v>
      </c>
      <c r="AT17" s="1" t="s">
        <v>105</v>
      </c>
      <c r="AU17" s="1" t="s">
        <v>106</v>
      </c>
      <c r="AV17" s="1">
        <v>8</v>
      </c>
      <c r="AW17" s="2">
        <v>53</v>
      </c>
      <c r="AX17" s="2">
        <v>46</v>
      </c>
      <c r="AY17" s="2">
        <v>1</v>
      </c>
      <c r="AZ17" s="2">
        <v>20.5</v>
      </c>
      <c r="BA17" s="2">
        <v>24.2</v>
      </c>
      <c r="BB17" s="2">
        <v>0.1</v>
      </c>
      <c r="BC17" s="2">
        <v>0.1</v>
      </c>
      <c r="BD17" s="1">
        <v>0</v>
      </c>
      <c r="BE17" s="2">
        <v>0.3</v>
      </c>
      <c r="BF17" s="2">
        <v>36.700000000000003</v>
      </c>
      <c r="BG17" s="2">
        <v>4.2</v>
      </c>
      <c r="BH17" s="2">
        <v>2.1</v>
      </c>
      <c r="BI17" s="2">
        <v>2.4</v>
      </c>
      <c r="BJ17" s="1">
        <v>0</v>
      </c>
      <c r="BK17" s="2">
        <v>6.7</v>
      </c>
      <c r="BL17" s="2">
        <v>1.6</v>
      </c>
      <c r="BM17" s="1">
        <v>0</v>
      </c>
      <c r="BN17" s="2">
        <v>1</v>
      </c>
      <c r="BO17" s="2">
        <v>57311</v>
      </c>
      <c r="BP17" s="2">
        <v>8199</v>
      </c>
      <c r="BQ17" s="2">
        <v>19</v>
      </c>
      <c r="BR17" s="2">
        <v>3</v>
      </c>
      <c r="BS17" s="2">
        <v>0.13</v>
      </c>
      <c r="BT17" s="2">
        <v>0.02</v>
      </c>
      <c r="BU17" s="2">
        <v>107450</v>
      </c>
      <c r="BV17" s="2">
        <v>35</v>
      </c>
      <c r="BW17" s="2">
        <v>0.25</v>
      </c>
      <c r="BX17" s="2">
        <v>210584</v>
      </c>
      <c r="BY17" s="2">
        <v>5924</v>
      </c>
      <c r="BZ17" s="2">
        <v>68</v>
      </c>
      <c r="CA17" s="2">
        <v>2</v>
      </c>
      <c r="CB17" s="2">
        <v>0.47</v>
      </c>
      <c r="CC17" s="2">
        <v>0.01</v>
      </c>
      <c r="CD17" s="2">
        <v>4</v>
      </c>
      <c r="CE17" s="2">
        <v>8</v>
      </c>
      <c r="CF17" s="2">
        <v>7</v>
      </c>
      <c r="CG17" s="2">
        <v>5</v>
      </c>
      <c r="CH17" s="2">
        <v>52</v>
      </c>
      <c r="CI17" s="2">
        <v>30</v>
      </c>
      <c r="CJ17" s="2">
        <v>60</v>
      </c>
      <c r="CK17" s="2">
        <v>2</v>
      </c>
      <c r="CL17" s="2">
        <v>5</v>
      </c>
      <c r="CM17" s="2">
        <v>1</v>
      </c>
      <c r="CN17" s="2">
        <v>3</v>
      </c>
      <c r="CO17" s="1">
        <v>0</v>
      </c>
      <c r="CP17" s="1">
        <v>0</v>
      </c>
      <c r="CQ17" s="2">
        <v>4</v>
      </c>
      <c r="CR17" s="2">
        <v>19</v>
      </c>
      <c r="CS17" s="2">
        <v>0.51315999999999995</v>
      </c>
      <c r="CT17" s="2">
        <v>0.112</v>
      </c>
      <c r="CU17" s="1" t="s">
        <v>6</v>
      </c>
    </row>
    <row r="18" spans="1:99" s="1" customFormat="1" x14ac:dyDescent="0.25">
      <c r="A18" s="1" t="s">
        <v>107</v>
      </c>
      <c r="C18" s="1" t="s">
        <v>108</v>
      </c>
      <c r="D18" s="1">
        <v>1936</v>
      </c>
      <c r="E18" s="1">
        <f t="shared" si="21"/>
        <v>79</v>
      </c>
      <c r="F18" s="1">
        <v>7</v>
      </c>
      <c r="G18" s="1">
        <v>7</v>
      </c>
      <c r="H18" s="1">
        <v>1125</v>
      </c>
      <c r="I18" s="1">
        <v>72776</v>
      </c>
      <c r="J18" s="1">
        <v>68165</v>
      </c>
      <c r="K18" s="1">
        <v>72776</v>
      </c>
      <c r="L18" s="1">
        <f t="shared" si="0"/>
        <v>3170115282.4000001</v>
      </c>
      <c r="M18" s="1">
        <v>1585.9321606000001</v>
      </c>
      <c r="N18" s="1">
        <f t="shared" si="1"/>
        <v>69083204.915736005</v>
      </c>
      <c r="O18" s="1">
        <f t="shared" si="2"/>
        <v>2.4780190009375005</v>
      </c>
      <c r="P18" s="1">
        <f t="shared" si="3"/>
        <v>6418045.4234457165</v>
      </c>
      <c r="Q18" s="1">
        <f t="shared" si="4"/>
        <v>6.4180454234457169</v>
      </c>
      <c r="R18" s="1">
        <v>0</v>
      </c>
      <c r="S18" s="1">
        <f t="shared" si="5"/>
        <v>0</v>
      </c>
      <c r="T18" s="1">
        <f t="shared" si="6"/>
        <v>0</v>
      </c>
      <c r="U18" s="1">
        <f t="shared" si="7"/>
        <v>0</v>
      </c>
      <c r="V18" s="1">
        <v>98725.608882</v>
      </c>
      <c r="W18" s="1">
        <f t="shared" si="8"/>
        <v>30.0915655872336</v>
      </c>
      <c r="X18" s="1">
        <f t="shared" si="9"/>
        <v>18.698037968597507</v>
      </c>
      <c r="Y18" s="1">
        <f t="shared" si="10"/>
        <v>3.3507211076073582</v>
      </c>
      <c r="Z18" s="1">
        <f t="shared" si="11"/>
        <v>45.888364418916829</v>
      </c>
      <c r="AA18" s="1">
        <f t="shared" si="12"/>
        <v>0.35789137513641534</v>
      </c>
      <c r="AB18" s="1">
        <f t="shared" si="13"/>
        <v>19.666441893821496</v>
      </c>
      <c r="AC18" s="1">
        <v>7</v>
      </c>
      <c r="AD18" s="1">
        <f t="shared" si="14"/>
        <v>6.5554806312738325</v>
      </c>
      <c r="AE18" s="1" t="s">
        <v>2</v>
      </c>
      <c r="AF18" s="1">
        <f t="shared" si="15"/>
        <v>0</v>
      </c>
      <c r="AG18" s="1">
        <f t="shared" si="16"/>
        <v>0.48928487228774109</v>
      </c>
      <c r="AH18" s="1">
        <f t="shared" si="17"/>
        <v>7.6332455871270966E-2</v>
      </c>
      <c r="AI18" s="1">
        <f t="shared" si="18"/>
        <v>2969260583.5</v>
      </c>
      <c r="AJ18" s="1">
        <f t="shared" si="19"/>
        <v>84080164.200000003</v>
      </c>
      <c r="AK18" s="1">
        <f t="shared" si="20"/>
        <v>84.080164199999999</v>
      </c>
      <c r="AL18" s="1" t="s">
        <v>109</v>
      </c>
      <c r="AM18" s="1" t="s">
        <v>2</v>
      </c>
      <c r="AN18" s="1" t="s">
        <v>110</v>
      </c>
      <c r="AO18" s="1" t="s">
        <v>111</v>
      </c>
      <c r="AP18" s="1" t="s">
        <v>2</v>
      </c>
      <c r="AQ18" s="1" t="s">
        <v>2</v>
      </c>
      <c r="AR18" s="1" t="s">
        <v>2</v>
      </c>
      <c r="AS18" s="1">
        <v>0</v>
      </c>
      <c r="AT18" s="1" t="s">
        <v>2</v>
      </c>
      <c r="AU18" s="1" t="s">
        <v>2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 t="s">
        <v>6</v>
      </c>
    </row>
    <row r="19" spans="1:99" s="1" customFormat="1" x14ac:dyDescent="0.25">
      <c r="A19" s="1" t="s">
        <v>112</v>
      </c>
      <c r="C19" s="1" t="s">
        <v>113</v>
      </c>
      <c r="D19" s="1">
        <v>1937</v>
      </c>
      <c r="E19" s="1">
        <f t="shared" si="21"/>
        <v>78</v>
      </c>
      <c r="F19" s="1">
        <v>6</v>
      </c>
      <c r="G19" s="1">
        <v>8</v>
      </c>
      <c r="H19" s="1">
        <v>1225</v>
      </c>
      <c r="I19" s="1">
        <v>11730</v>
      </c>
      <c r="J19" s="1">
        <v>10200</v>
      </c>
      <c r="K19" s="1">
        <v>11730</v>
      </c>
      <c r="L19" s="1">
        <f t="shared" si="0"/>
        <v>510957627</v>
      </c>
      <c r="M19" s="1">
        <v>417.85131086000001</v>
      </c>
      <c r="N19" s="1">
        <f t="shared" si="1"/>
        <v>18201603.101061601</v>
      </c>
      <c r="O19" s="1">
        <f t="shared" si="2"/>
        <v>0.65289267321875011</v>
      </c>
      <c r="P19" s="1">
        <f t="shared" si="3"/>
        <v>1690985.7558668996</v>
      </c>
      <c r="Q19" s="1">
        <f t="shared" si="4"/>
        <v>1.6909857558668997</v>
      </c>
      <c r="R19" s="1">
        <v>0</v>
      </c>
      <c r="S19" s="1">
        <f t="shared" si="5"/>
        <v>0</v>
      </c>
      <c r="T19" s="1">
        <f t="shared" si="6"/>
        <v>0</v>
      </c>
      <c r="U19" s="1">
        <f t="shared" si="7"/>
        <v>0</v>
      </c>
      <c r="V19" s="1">
        <v>43606.441404999998</v>
      </c>
      <c r="W19" s="1">
        <f t="shared" si="8"/>
        <v>13.291243340243998</v>
      </c>
      <c r="X19" s="1">
        <f t="shared" si="9"/>
        <v>8.2587983634585704</v>
      </c>
      <c r="Y19" s="1">
        <f t="shared" si="10"/>
        <v>2.8833046061724383</v>
      </c>
      <c r="Z19" s="1">
        <f t="shared" si="11"/>
        <v>28.072122228079934</v>
      </c>
      <c r="AA19" s="1">
        <f t="shared" si="12"/>
        <v>1.0564119990376342</v>
      </c>
      <c r="AB19" s="1">
        <f t="shared" si="13"/>
        <v>14.036061114039967</v>
      </c>
      <c r="AC19" s="1">
        <v>6</v>
      </c>
      <c r="AD19" s="1">
        <f t="shared" si="14"/>
        <v>4.6786870380133223</v>
      </c>
      <c r="AE19" s="1" t="s">
        <v>2</v>
      </c>
      <c r="AF19" s="1">
        <f t="shared" si="15"/>
        <v>0</v>
      </c>
      <c r="AG19" s="1">
        <f t="shared" si="16"/>
        <v>0.5831306575011338</v>
      </c>
      <c r="AH19" s="1">
        <f t="shared" si="17"/>
        <v>0.13440259853573053</v>
      </c>
      <c r="AI19" s="1">
        <f t="shared" si="18"/>
        <v>444310980</v>
      </c>
      <c r="AJ19" s="1">
        <f t="shared" si="19"/>
        <v>12581496</v>
      </c>
      <c r="AK19" s="1">
        <f t="shared" si="20"/>
        <v>12.581496</v>
      </c>
      <c r="AL19" s="1" t="s">
        <v>114</v>
      </c>
      <c r="AM19" s="1" t="s">
        <v>2</v>
      </c>
      <c r="AN19" s="1" t="s">
        <v>115</v>
      </c>
      <c r="AO19" s="1" t="s">
        <v>116</v>
      </c>
      <c r="AP19" s="1" t="s">
        <v>2</v>
      </c>
      <c r="AQ19" s="1" t="s">
        <v>2</v>
      </c>
      <c r="AR19" s="1" t="s">
        <v>2</v>
      </c>
      <c r="AS19" s="1">
        <v>0</v>
      </c>
      <c r="AT19" s="1" t="s">
        <v>2</v>
      </c>
      <c r="AU19" s="1" t="s">
        <v>2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 t="s">
        <v>6</v>
      </c>
    </row>
    <row r="20" spans="1:99" s="1" customFormat="1" x14ac:dyDescent="0.25">
      <c r="A20" s="1" t="s">
        <v>117</v>
      </c>
      <c r="C20" s="1" t="s">
        <v>118</v>
      </c>
      <c r="D20" s="1">
        <v>1938</v>
      </c>
      <c r="E20" s="1">
        <f t="shared" si="21"/>
        <v>77</v>
      </c>
      <c r="F20" s="1">
        <v>6</v>
      </c>
      <c r="G20" s="1">
        <v>8</v>
      </c>
      <c r="H20" s="1">
        <v>350</v>
      </c>
      <c r="I20" s="1">
        <v>170275</v>
      </c>
      <c r="J20" s="1">
        <v>149842</v>
      </c>
      <c r="K20" s="1">
        <v>170275</v>
      </c>
      <c r="L20" s="1">
        <f t="shared" si="0"/>
        <v>7417161972.5</v>
      </c>
      <c r="M20" s="1">
        <v>8421.9063267000001</v>
      </c>
      <c r="N20" s="1">
        <f t="shared" si="1"/>
        <v>366858239.591052</v>
      </c>
      <c r="O20" s="1">
        <f t="shared" si="2"/>
        <v>13.15922863546875</v>
      </c>
      <c r="P20" s="1">
        <f t="shared" si="3"/>
        <v>34082275.837269165</v>
      </c>
      <c r="Q20" s="1">
        <f t="shared" si="4"/>
        <v>34.082275837269165</v>
      </c>
      <c r="R20" s="1">
        <v>0</v>
      </c>
      <c r="S20" s="1">
        <f t="shared" si="5"/>
        <v>0</v>
      </c>
      <c r="T20" s="1">
        <f t="shared" si="6"/>
        <v>0</v>
      </c>
      <c r="U20" s="1">
        <f t="shared" si="7"/>
        <v>0</v>
      </c>
      <c r="V20" s="1">
        <v>159103.53792</v>
      </c>
      <c r="W20" s="1">
        <f t="shared" si="8"/>
        <v>48.494758358016</v>
      </c>
      <c r="X20" s="1">
        <f t="shared" si="9"/>
        <v>30.133255460820482</v>
      </c>
      <c r="Y20" s="1">
        <f t="shared" si="10"/>
        <v>2.3432865366841527</v>
      </c>
      <c r="Z20" s="1">
        <f t="shared" si="11"/>
        <v>20.218060198860833</v>
      </c>
      <c r="AA20" s="1">
        <f t="shared" si="12"/>
        <v>0.26237903257825845</v>
      </c>
      <c r="AB20" s="1">
        <f t="shared" si="13"/>
        <v>10.109030099430417</v>
      </c>
      <c r="AC20" s="1">
        <v>6</v>
      </c>
      <c r="AD20" s="1">
        <f t="shared" si="14"/>
        <v>3.3696766998101388</v>
      </c>
      <c r="AE20" s="1" t="s">
        <v>2</v>
      </c>
      <c r="AF20" s="1">
        <f t="shared" si="15"/>
        <v>0</v>
      </c>
      <c r="AG20" s="1">
        <f t="shared" si="16"/>
        <v>9.3548277425446594E-2</v>
      </c>
      <c r="AH20" s="1">
        <f t="shared" si="17"/>
        <v>0.18440084794792835</v>
      </c>
      <c r="AI20" s="1">
        <f t="shared" si="18"/>
        <v>6527102535.8000002</v>
      </c>
      <c r="AJ20" s="1">
        <f t="shared" si="19"/>
        <v>184827110.16</v>
      </c>
      <c r="AK20" s="1">
        <f t="shared" si="20"/>
        <v>184.82711015999999</v>
      </c>
      <c r="AL20" s="1" t="s">
        <v>119</v>
      </c>
      <c r="AM20" s="1" t="s">
        <v>2</v>
      </c>
      <c r="AN20" s="1" t="s">
        <v>71</v>
      </c>
      <c r="AO20" s="1" t="s">
        <v>120</v>
      </c>
      <c r="AP20" s="1" t="s">
        <v>2</v>
      </c>
      <c r="AQ20" s="1" t="s">
        <v>2</v>
      </c>
      <c r="AR20" s="1" t="s">
        <v>2</v>
      </c>
      <c r="AS20" s="1">
        <v>0</v>
      </c>
      <c r="AT20" s="1" t="s">
        <v>2</v>
      </c>
      <c r="AU20" s="1" t="s">
        <v>2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 t="s">
        <v>6</v>
      </c>
    </row>
    <row r="21" spans="1:99" s="1" customFormat="1" x14ac:dyDescent="0.25">
      <c r="A21" s="1" t="s">
        <v>121</v>
      </c>
      <c r="C21" s="1" t="s">
        <v>122</v>
      </c>
      <c r="D21" s="1">
        <v>1937</v>
      </c>
      <c r="E21" s="1">
        <f t="shared" si="21"/>
        <v>78</v>
      </c>
      <c r="F21" s="1">
        <v>10</v>
      </c>
      <c r="G21" s="1">
        <v>10</v>
      </c>
      <c r="H21" s="1">
        <v>1235</v>
      </c>
      <c r="I21" s="1">
        <v>10744</v>
      </c>
      <c r="J21" s="1">
        <v>8812</v>
      </c>
      <c r="K21" s="1">
        <v>10744</v>
      </c>
      <c r="L21" s="1">
        <f t="shared" si="0"/>
        <v>468007565.60000002</v>
      </c>
      <c r="M21" s="1">
        <v>662</v>
      </c>
      <c r="N21" s="1">
        <f t="shared" si="1"/>
        <v>28836720</v>
      </c>
      <c r="O21" s="1">
        <f t="shared" si="2"/>
        <v>1.034375</v>
      </c>
      <c r="P21" s="1">
        <f t="shared" si="3"/>
        <v>2679021.3200000003</v>
      </c>
      <c r="Q21" s="1">
        <f t="shared" si="4"/>
        <v>2.6790213199999999</v>
      </c>
      <c r="R21" s="1">
        <v>15</v>
      </c>
      <c r="S21" s="1">
        <f t="shared" si="5"/>
        <v>38.849849999999996</v>
      </c>
      <c r="T21" s="1">
        <f t="shared" si="6"/>
        <v>9600</v>
      </c>
      <c r="U21" s="1">
        <f t="shared" si="7"/>
        <v>418200000</v>
      </c>
      <c r="V21" s="1">
        <v>72198.729728000006</v>
      </c>
      <c r="W21" s="1">
        <f t="shared" si="8"/>
        <v>22.006172821094399</v>
      </c>
      <c r="X21" s="1">
        <f t="shared" si="9"/>
        <v>13.674006218104834</v>
      </c>
      <c r="Y21" s="1">
        <f t="shared" si="10"/>
        <v>3.792724748304579</v>
      </c>
      <c r="Z21" s="1">
        <f t="shared" si="11"/>
        <v>16.229569992703748</v>
      </c>
      <c r="AA21" s="1">
        <f t="shared" si="12"/>
        <v>2.0245938752420716</v>
      </c>
      <c r="AB21" s="1">
        <f t="shared" si="13"/>
        <v>4.8688709978111246</v>
      </c>
      <c r="AC21" s="1">
        <v>10</v>
      </c>
      <c r="AD21" s="1">
        <f t="shared" si="14"/>
        <v>1.6229569992703747</v>
      </c>
      <c r="AE21" s="1" t="s">
        <v>2</v>
      </c>
      <c r="AF21" s="1">
        <f t="shared" si="15"/>
        <v>14.501510574018127</v>
      </c>
      <c r="AG21" s="1">
        <f t="shared" si="16"/>
        <v>0.26784252556562782</v>
      </c>
      <c r="AH21" s="1">
        <f t="shared" si="17"/>
        <v>0.24647312370989508</v>
      </c>
      <c r="AI21" s="1">
        <f t="shared" si="18"/>
        <v>383849838.80000001</v>
      </c>
      <c r="AJ21" s="1">
        <f t="shared" si="19"/>
        <v>10869425.76</v>
      </c>
      <c r="AK21" s="1">
        <f t="shared" si="20"/>
        <v>10.86942576</v>
      </c>
      <c r="AL21" s="1" t="s">
        <v>123</v>
      </c>
      <c r="AM21" s="1" t="s">
        <v>2</v>
      </c>
      <c r="AN21" s="1" t="s">
        <v>124</v>
      </c>
      <c r="AO21" s="1" t="s">
        <v>125</v>
      </c>
      <c r="AP21" s="1" t="s">
        <v>2</v>
      </c>
      <c r="AQ21" s="1" t="s">
        <v>2</v>
      </c>
      <c r="AR21" s="1" t="s">
        <v>2</v>
      </c>
      <c r="AS21" s="1">
        <v>0</v>
      </c>
      <c r="AT21" s="1" t="s">
        <v>2</v>
      </c>
      <c r="AU21" s="1" t="s">
        <v>2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 t="s">
        <v>17</v>
      </c>
    </row>
    <row r="22" spans="1:99" s="1" customFormat="1" x14ac:dyDescent="0.25">
      <c r="A22" s="1" t="s">
        <v>126</v>
      </c>
      <c r="C22" s="1" t="s">
        <v>127</v>
      </c>
      <c r="D22" s="1">
        <v>1936</v>
      </c>
      <c r="E22" s="1">
        <f t="shared" si="21"/>
        <v>79</v>
      </c>
      <c r="F22" s="1">
        <v>6</v>
      </c>
      <c r="G22" s="1">
        <v>8</v>
      </c>
      <c r="H22" s="1">
        <v>2200</v>
      </c>
      <c r="I22" s="1">
        <v>6842</v>
      </c>
      <c r="J22" s="1">
        <v>5909</v>
      </c>
      <c r="K22" s="1">
        <v>6842</v>
      </c>
      <c r="L22" s="1">
        <f t="shared" si="0"/>
        <v>298036835.80000001</v>
      </c>
      <c r="M22" s="1">
        <v>352.67138146000002</v>
      </c>
      <c r="N22" s="1">
        <f t="shared" si="1"/>
        <v>15362365.3763976</v>
      </c>
      <c r="O22" s="1">
        <f t="shared" si="2"/>
        <v>0.55104903353125001</v>
      </c>
      <c r="P22" s="1">
        <f t="shared" si="3"/>
        <v>1427211.7067752157</v>
      </c>
      <c r="Q22" s="1">
        <f t="shared" si="4"/>
        <v>1.4272117067752157</v>
      </c>
      <c r="R22" s="1">
        <v>0</v>
      </c>
      <c r="S22" s="1">
        <f t="shared" si="5"/>
        <v>0</v>
      </c>
      <c r="T22" s="1">
        <f t="shared" si="6"/>
        <v>0</v>
      </c>
      <c r="U22" s="1">
        <f t="shared" si="7"/>
        <v>0</v>
      </c>
      <c r="V22" s="1">
        <v>32702.798952000001</v>
      </c>
      <c r="W22" s="1">
        <f t="shared" si="8"/>
        <v>9.9678131205696001</v>
      </c>
      <c r="X22" s="1">
        <f t="shared" si="9"/>
        <v>6.1937139047150884</v>
      </c>
      <c r="Y22" s="1">
        <f t="shared" si="10"/>
        <v>2.3536971343123541</v>
      </c>
      <c r="Z22" s="1">
        <f t="shared" si="11"/>
        <v>19.400452241417018</v>
      </c>
      <c r="AA22" s="1">
        <f t="shared" si="12"/>
        <v>1.3675832879694927</v>
      </c>
      <c r="AB22" s="1">
        <f t="shared" si="13"/>
        <v>9.7002261207085088</v>
      </c>
      <c r="AC22" s="1">
        <v>6</v>
      </c>
      <c r="AD22" s="1">
        <f t="shared" si="14"/>
        <v>3.2334087069028361</v>
      </c>
      <c r="AE22" s="1" t="s">
        <v>2</v>
      </c>
      <c r="AF22" s="1">
        <f t="shared" si="15"/>
        <v>0</v>
      </c>
      <c r="AG22" s="1">
        <f t="shared" si="16"/>
        <v>0.43866022520161929</v>
      </c>
      <c r="AH22" s="1">
        <f t="shared" si="17"/>
        <v>0.19581334992651483</v>
      </c>
      <c r="AI22" s="1">
        <f t="shared" si="18"/>
        <v>257395449.09999999</v>
      </c>
      <c r="AJ22" s="1">
        <f t="shared" si="19"/>
        <v>7288633.3200000003</v>
      </c>
      <c r="AK22" s="1">
        <f t="shared" si="20"/>
        <v>7.2886333200000006</v>
      </c>
      <c r="AL22" s="1" t="s">
        <v>128</v>
      </c>
      <c r="AM22" s="1" t="s">
        <v>2</v>
      </c>
      <c r="AN22" s="1" t="s">
        <v>129</v>
      </c>
      <c r="AO22" s="1" t="s">
        <v>130</v>
      </c>
      <c r="AP22" s="1" t="s">
        <v>2</v>
      </c>
      <c r="AQ22" s="1" t="s">
        <v>2</v>
      </c>
      <c r="AR22" s="1" t="s">
        <v>2</v>
      </c>
      <c r="AS22" s="1">
        <v>0</v>
      </c>
      <c r="AT22" s="1" t="s">
        <v>2</v>
      </c>
      <c r="AU22" s="1" t="s">
        <v>2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 t="s">
        <v>6</v>
      </c>
    </row>
    <row r="23" spans="1:99" s="1" customFormat="1" x14ac:dyDescent="0.25">
      <c r="A23" s="1" t="s">
        <v>131</v>
      </c>
      <c r="C23" s="1" t="s">
        <v>132</v>
      </c>
      <c r="D23" s="1">
        <v>1936</v>
      </c>
      <c r="E23" s="1">
        <f t="shared" si="21"/>
        <v>79</v>
      </c>
      <c r="F23" s="1">
        <v>8</v>
      </c>
      <c r="G23" s="1">
        <v>8</v>
      </c>
      <c r="H23" s="1">
        <v>1420</v>
      </c>
      <c r="I23" s="1">
        <v>72412</v>
      </c>
      <c r="J23" s="1">
        <v>67360</v>
      </c>
      <c r="K23" s="1">
        <v>72412</v>
      </c>
      <c r="L23" s="1">
        <f t="shared" si="0"/>
        <v>3154259478.8000002</v>
      </c>
      <c r="M23" s="1">
        <v>1505.6574131</v>
      </c>
      <c r="N23" s="1">
        <f t="shared" si="1"/>
        <v>65586436.914636001</v>
      </c>
      <c r="O23" s="1">
        <f t="shared" si="2"/>
        <v>2.3525897079687499</v>
      </c>
      <c r="P23" s="1">
        <f t="shared" si="3"/>
        <v>6093184.7587778661</v>
      </c>
      <c r="Q23" s="1">
        <f t="shared" si="4"/>
        <v>6.0931847587778663</v>
      </c>
      <c r="R23" s="1">
        <v>0</v>
      </c>
      <c r="S23" s="1">
        <f t="shared" si="5"/>
        <v>0</v>
      </c>
      <c r="T23" s="1">
        <f t="shared" si="6"/>
        <v>0</v>
      </c>
      <c r="U23" s="1">
        <f t="shared" si="7"/>
        <v>0</v>
      </c>
      <c r="V23" s="1">
        <v>93647.983804000003</v>
      </c>
      <c r="W23" s="1">
        <f t="shared" si="8"/>
        <v>28.5439054634592</v>
      </c>
      <c r="X23" s="1">
        <f t="shared" si="9"/>
        <v>17.736366244574779</v>
      </c>
      <c r="Y23" s="1">
        <f t="shared" si="10"/>
        <v>3.2620161880153518</v>
      </c>
      <c r="Z23" s="1">
        <f t="shared" si="11"/>
        <v>48.093167233728906</v>
      </c>
      <c r="AA23" s="1">
        <f t="shared" si="12"/>
        <v>0.34354149695895442</v>
      </c>
      <c r="AB23" s="1">
        <f t="shared" si="13"/>
        <v>18.03493771264834</v>
      </c>
      <c r="AC23" s="1">
        <v>8</v>
      </c>
      <c r="AD23" s="1">
        <f t="shared" si="14"/>
        <v>6.0116459042161132</v>
      </c>
      <c r="AE23" s="1" t="s">
        <v>2</v>
      </c>
      <c r="AF23" s="1">
        <f t="shared" si="15"/>
        <v>0</v>
      </c>
      <c r="AG23" s="1">
        <f t="shared" si="16"/>
        <v>0.52628598943099358</v>
      </c>
      <c r="AH23" s="1">
        <f t="shared" si="17"/>
        <v>7.3334807528624507E-2</v>
      </c>
      <c r="AI23" s="1">
        <f t="shared" si="18"/>
        <v>2934194864</v>
      </c>
      <c r="AJ23" s="1">
        <f t="shared" si="19"/>
        <v>83087212.799999997</v>
      </c>
      <c r="AK23" s="1">
        <f t="shared" si="20"/>
        <v>83.087212800000003</v>
      </c>
      <c r="AL23" s="1" t="s">
        <v>133</v>
      </c>
      <c r="AM23" s="1" t="s">
        <v>2</v>
      </c>
      <c r="AN23" s="1" t="s">
        <v>134</v>
      </c>
      <c r="AO23" s="1" t="s">
        <v>135</v>
      </c>
      <c r="AP23" s="1" t="s">
        <v>2</v>
      </c>
      <c r="AQ23" s="1" t="s">
        <v>2</v>
      </c>
      <c r="AR23" s="1" t="s">
        <v>2</v>
      </c>
      <c r="AS23" s="1">
        <v>0</v>
      </c>
      <c r="AT23" s="1" t="s">
        <v>2</v>
      </c>
      <c r="AU23" s="1" t="s">
        <v>2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 t="s">
        <v>6</v>
      </c>
    </row>
    <row r="24" spans="1:99" s="1" customFormat="1" x14ac:dyDescent="0.25">
      <c r="A24" s="1" t="s">
        <v>136</v>
      </c>
      <c r="C24" s="1" t="s">
        <v>137</v>
      </c>
      <c r="D24" s="1">
        <v>1955</v>
      </c>
      <c r="E24" s="1">
        <f t="shared" si="21"/>
        <v>60</v>
      </c>
      <c r="F24" s="1">
        <v>6</v>
      </c>
      <c r="G24" s="1">
        <v>8</v>
      </c>
      <c r="H24" s="1">
        <v>235</v>
      </c>
      <c r="I24" s="1">
        <v>8580</v>
      </c>
      <c r="J24" s="1">
        <v>6864</v>
      </c>
      <c r="K24" s="1">
        <v>8580</v>
      </c>
      <c r="L24" s="1">
        <f t="shared" si="0"/>
        <v>373743942</v>
      </c>
      <c r="M24" s="1">
        <v>624.50400049999996</v>
      </c>
      <c r="N24" s="1">
        <f t="shared" si="1"/>
        <v>27203394.261779997</v>
      </c>
      <c r="O24" s="1">
        <f t="shared" si="2"/>
        <v>0.97578750078124998</v>
      </c>
      <c r="P24" s="1">
        <f t="shared" si="3"/>
        <v>2527280.2594634299</v>
      </c>
      <c r="Q24" s="1">
        <f t="shared" si="4"/>
        <v>2.52728025946343</v>
      </c>
      <c r="R24" s="1">
        <v>0</v>
      </c>
      <c r="S24" s="1">
        <f t="shared" si="5"/>
        <v>0</v>
      </c>
      <c r="T24" s="1">
        <f t="shared" si="6"/>
        <v>0</v>
      </c>
      <c r="U24" s="1">
        <f t="shared" si="7"/>
        <v>0</v>
      </c>
      <c r="V24" s="1">
        <v>26445.438774999999</v>
      </c>
      <c r="W24" s="1">
        <f t="shared" si="8"/>
        <v>8.0605697386199999</v>
      </c>
      <c r="X24" s="1">
        <f t="shared" si="9"/>
        <v>5.0086074313523499</v>
      </c>
      <c r="Y24" s="1">
        <f t="shared" si="10"/>
        <v>1.4303223613532319</v>
      </c>
      <c r="Z24" s="1">
        <f t="shared" si="11"/>
        <v>13.738871642392791</v>
      </c>
      <c r="AA24" s="1">
        <f t="shared" si="12"/>
        <v>0.95204253666101535</v>
      </c>
      <c r="AB24" s="1">
        <f t="shared" si="13"/>
        <v>6.8694358211963946</v>
      </c>
      <c r="AC24" s="1">
        <v>6</v>
      </c>
      <c r="AD24" s="1">
        <f t="shared" si="14"/>
        <v>2.2898119403987987</v>
      </c>
      <c r="AE24" s="1" t="s">
        <v>2</v>
      </c>
      <c r="AF24" s="1">
        <f t="shared" si="15"/>
        <v>0</v>
      </c>
      <c r="AG24" s="1">
        <f t="shared" si="16"/>
        <v>0.2334452097021178</v>
      </c>
      <c r="AH24" s="1">
        <f t="shared" si="17"/>
        <v>0.29849978191303417</v>
      </c>
      <c r="AI24" s="1">
        <f t="shared" si="18"/>
        <v>298995153.60000002</v>
      </c>
      <c r="AJ24" s="1">
        <f t="shared" si="19"/>
        <v>8466606.7200000007</v>
      </c>
      <c r="AK24" s="1">
        <f t="shared" si="20"/>
        <v>8.4666067200000015</v>
      </c>
      <c r="AL24" s="1" t="s">
        <v>138</v>
      </c>
      <c r="AM24" s="1" t="s">
        <v>2</v>
      </c>
      <c r="AN24" s="1" t="s">
        <v>2</v>
      </c>
      <c r="AO24" s="1" t="s">
        <v>139</v>
      </c>
      <c r="AP24" s="1" t="s">
        <v>2</v>
      </c>
      <c r="AQ24" s="1" t="s">
        <v>2</v>
      </c>
      <c r="AR24" s="1" t="s">
        <v>2</v>
      </c>
      <c r="AS24" s="1">
        <v>0</v>
      </c>
      <c r="AT24" s="1" t="s">
        <v>2</v>
      </c>
      <c r="AU24" s="1" t="s">
        <v>2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 t="s">
        <v>6</v>
      </c>
    </row>
    <row r="25" spans="1:99" s="1" customFormat="1" x14ac:dyDescent="0.25">
      <c r="A25" s="1" t="s">
        <v>140</v>
      </c>
      <c r="C25" s="1" t="s">
        <v>141</v>
      </c>
      <c r="D25" s="1">
        <v>1964</v>
      </c>
      <c r="E25" s="1">
        <f t="shared" si="21"/>
        <v>51</v>
      </c>
      <c r="F25" s="1">
        <v>7</v>
      </c>
      <c r="G25" s="1">
        <v>11</v>
      </c>
      <c r="H25" s="1">
        <v>435</v>
      </c>
      <c r="I25" s="1">
        <v>13212</v>
      </c>
      <c r="J25" s="1">
        <v>11010</v>
      </c>
      <c r="K25" s="1">
        <v>13212</v>
      </c>
      <c r="L25" s="1">
        <f t="shared" si="0"/>
        <v>575513398.80000007</v>
      </c>
      <c r="M25" s="1">
        <v>932.74137034</v>
      </c>
      <c r="N25" s="1">
        <f t="shared" si="1"/>
        <v>40630214.092010401</v>
      </c>
      <c r="O25" s="1">
        <f t="shared" si="2"/>
        <v>1.4574083911562501</v>
      </c>
      <c r="P25" s="1">
        <f t="shared" si="3"/>
        <v>3774673.7419741326</v>
      </c>
      <c r="Q25" s="1">
        <f t="shared" si="4"/>
        <v>3.7746737419741327</v>
      </c>
      <c r="R25" s="1">
        <v>0</v>
      </c>
      <c r="S25" s="1">
        <f t="shared" si="5"/>
        <v>0</v>
      </c>
      <c r="T25" s="1">
        <f t="shared" si="6"/>
        <v>0</v>
      </c>
      <c r="U25" s="1">
        <f t="shared" si="7"/>
        <v>0</v>
      </c>
      <c r="V25" s="1">
        <v>47911.781089999997</v>
      </c>
      <c r="W25" s="1">
        <f t="shared" si="8"/>
        <v>14.603510876231999</v>
      </c>
      <c r="X25" s="1">
        <f t="shared" si="9"/>
        <v>9.0742038677594596</v>
      </c>
      <c r="Y25" s="1">
        <f t="shared" si="10"/>
        <v>2.1203739478032717</v>
      </c>
      <c r="Z25" s="1">
        <f t="shared" si="11"/>
        <v>14.164665672120346</v>
      </c>
      <c r="AA25" s="1">
        <f t="shared" si="12"/>
        <v>1.0753203070182065</v>
      </c>
      <c r="AB25" s="1">
        <f t="shared" si="13"/>
        <v>6.0705710023372905</v>
      </c>
      <c r="AC25" s="1">
        <v>7</v>
      </c>
      <c r="AD25" s="1">
        <f t="shared" si="14"/>
        <v>2.023523667445764</v>
      </c>
      <c r="AE25" s="1" t="s">
        <v>2</v>
      </c>
      <c r="AF25" s="1">
        <f t="shared" si="15"/>
        <v>0</v>
      </c>
      <c r="AG25" s="1">
        <f t="shared" si="16"/>
        <v>0.19693695625954999</v>
      </c>
      <c r="AH25" s="1">
        <f t="shared" si="17"/>
        <v>0.27794571877365465</v>
      </c>
      <c r="AI25" s="1">
        <f t="shared" si="18"/>
        <v>479594499</v>
      </c>
      <c r="AJ25" s="1">
        <f t="shared" si="19"/>
        <v>13580614.800000001</v>
      </c>
      <c r="AK25" s="1">
        <f t="shared" si="20"/>
        <v>13.580614800000001</v>
      </c>
      <c r="AL25" s="1" t="s">
        <v>142</v>
      </c>
      <c r="AM25" s="1" t="s">
        <v>2</v>
      </c>
      <c r="AN25" s="1" t="s">
        <v>143</v>
      </c>
      <c r="AO25" s="1" t="s">
        <v>144</v>
      </c>
      <c r="AP25" s="1" t="s">
        <v>2</v>
      </c>
      <c r="AQ25" s="1" t="s">
        <v>2</v>
      </c>
      <c r="AR25" s="1" t="s">
        <v>2</v>
      </c>
      <c r="AS25" s="1">
        <v>0</v>
      </c>
      <c r="AT25" s="1" t="s">
        <v>2</v>
      </c>
      <c r="AU25" s="1" t="s">
        <v>2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 t="s">
        <v>6</v>
      </c>
    </row>
    <row r="26" spans="1:99" s="1" customFormat="1" x14ac:dyDescent="0.25">
      <c r="A26" s="1" t="s">
        <v>145</v>
      </c>
      <c r="C26" s="1" t="s">
        <v>146</v>
      </c>
      <c r="D26" s="1">
        <v>1941</v>
      </c>
      <c r="E26" s="1">
        <f t="shared" si="21"/>
        <v>74</v>
      </c>
      <c r="F26" s="1">
        <v>6</v>
      </c>
      <c r="G26" s="1">
        <v>10</v>
      </c>
      <c r="H26" s="1">
        <v>925</v>
      </c>
      <c r="I26" s="1">
        <v>5414</v>
      </c>
      <c r="J26" s="1">
        <v>2831</v>
      </c>
      <c r="K26" s="1">
        <v>5414</v>
      </c>
      <c r="L26" s="1">
        <f t="shared" si="0"/>
        <v>235833298.59999999</v>
      </c>
      <c r="M26" s="1">
        <v>1100.9237553</v>
      </c>
      <c r="N26" s="1">
        <f t="shared" si="1"/>
        <v>47956238.780868001</v>
      </c>
      <c r="O26" s="1">
        <f t="shared" si="2"/>
        <v>1.7201933676562502</v>
      </c>
      <c r="P26" s="1">
        <f t="shared" si="3"/>
        <v>4455284.3083733581</v>
      </c>
      <c r="Q26" s="1">
        <f t="shared" si="4"/>
        <v>4.4552843083733586</v>
      </c>
      <c r="R26" s="1">
        <v>0</v>
      </c>
      <c r="S26" s="1">
        <f t="shared" si="5"/>
        <v>0</v>
      </c>
      <c r="T26" s="1">
        <f t="shared" si="6"/>
        <v>0</v>
      </c>
      <c r="U26" s="1">
        <f t="shared" si="7"/>
        <v>0</v>
      </c>
      <c r="V26" s="1">
        <v>83877.132884999999</v>
      </c>
      <c r="W26" s="1">
        <f t="shared" si="8"/>
        <v>25.565750103347998</v>
      </c>
      <c r="X26" s="1">
        <f t="shared" si="9"/>
        <v>15.885825705621691</v>
      </c>
      <c r="Y26" s="1">
        <f t="shared" si="10"/>
        <v>3.4167697940928612</v>
      </c>
      <c r="Z26" s="1">
        <f t="shared" si="11"/>
        <v>4.9176771280504381</v>
      </c>
      <c r="AA26" s="1">
        <f t="shared" si="12"/>
        <v>7.3212722694162427</v>
      </c>
      <c r="AB26" s="1">
        <f t="shared" si="13"/>
        <v>2.4588385640252191</v>
      </c>
      <c r="AC26" s="1">
        <v>6</v>
      </c>
      <c r="AD26" s="1">
        <f t="shared" si="14"/>
        <v>0.81961285467507305</v>
      </c>
      <c r="AE26" s="1" t="s">
        <v>2</v>
      </c>
      <c r="AF26" s="1">
        <f t="shared" si="15"/>
        <v>0</v>
      </c>
      <c r="AG26" s="1">
        <f t="shared" si="16"/>
        <v>6.293364747200636E-2</v>
      </c>
      <c r="AH26" s="1">
        <f t="shared" si="17"/>
        <v>1.2758612333845667</v>
      </c>
      <c r="AI26" s="1">
        <f t="shared" si="18"/>
        <v>123318076.90000001</v>
      </c>
      <c r="AJ26" s="1">
        <f t="shared" si="19"/>
        <v>3491981.88</v>
      </c>
      <c r="AK26" s="1">
        <f t="shared" si="20"/>
        <v>3.49198188</v>
      </c>
      <c r="AL26" s="1" t="s">
        <v>147</v>
      </c>
      <c r="AM26" s="1" t="s">
        <v>2</v>
      </c>
      <c r="AN26" s="1" t="s">
        <v>2</v>
      </c>
      <c r="AO26" s="1" t="s">
        <v>148</v>
      </c>
      <c r="AP26" s="1" t="s">
        <v>2</v>
      </c>
      <c r="AQ26" s="1" t="s">
        <v>2</v>
      </c>
      <c r="AR26" s="1" t="s">
        <v>2</v>
      </c>
      <c r="AS26" s="1">
        <v>0</v>
      </c>
      <c r="AT26" s="1" t="s">
        <v>2</v>
      </c>
      <c r="AU26" s="1" t="s">
        <v>2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 t="s">
        <v>6</v>
      </c>
    </row>
    <row r="27" spans="1:99" s="1" customFormat="1" x14ac:dyDescent="0.25">
      <c r="A27" s="1" t="s">
        <v>149</v>
      </c>
      <c r="C27" s="1" t="s">
        <v>150</v>
      </c>
      <c r="D27" s="1">
        <v>1940</v>
      </c>
      <c r="E27" s="1">
        <f t="shared" si="21"/>
        <v>75</v>
      </c>
      <c r="F27" s="1">
        <v>7</v>
      </c>
      <c r="G27" s="1">
        <v>8</v>
      </c>
      <c r="H27" s="1">
        <v>1299</v>
      </c>
      <c r="I27" s="1">
        <v>47223</v>
      </c>
      <c r="J27" s="1">
        <v>38637</v>
      </c>
      <c r="K27" s="1">
        <v>47223</v>
      </c>
      <c r="L27" s="1">
        <f t="shared" si="0"/>
        <v>2057029157.7</v>
      </c>
      <c r="M27" s="1">
        <v>2590.6018850999999</v>
      </c>
      <c r="N27" s="1">
        <f t="shared" si="1"/>
        <v>112846618.11495599</v>
      </c>
      <c r="O27" s="1">
        <f t="shared" si="2"/>
        <v>4.0478154454687498</v>
      </c>
      <c r="P27" s="1">
        <f t="shared" si="3"/>
        <v>10483803.144735785</v>
      </c>
      <c r="Q27" s="1">
        <f t="shared" si="4"/>
        <v>10.483803144735786</v>
      </c>
      <c r="R27" s="1">
        <v>0</v>
      </c>
      <c r="S27" s="1">
        <f t="shared" si="5"/>
        <v>0</v>
      </c>
      <c r="T27" s="1">
        <f t="shared" si="6"/>
        <v>0</v>
      </c>
      <c r="U27" s="1">
        <f t="shared" si="7"/>
        <v>0</v>
      </c>
      <c r="V27" s="1">
        <v>67653.780178000001</v>
      </c>
      <c r="W27" s="1">
        <f t="shared" si="8"/>
        <v>20.6208721982544</v>
      </c>
      <c r="X27" s="1">
        <f t="shared" si="9"/>
        <v>12.813220043032134</v>
      </c>
      <c r="Y27" s="1">
        <f t="shared" si="10"/>
        <v>1.7965631729172329</v>
      </c>
      <c r="Z27" s="1">
        <f t="shared" si="11"/>
        <v>18.228540580671368</v>
      </c>
      <c r="AA27" s="1">
        <f t="shared" si="12"/>
        <v>0.43268468212458</v>
      </c>
      <c r="AB27" s="1">
        <f t="shared" si="13"/>
        <v>7.8122316774305869</v>
      </c>
      <c r="AC27" s="1">
        <v>7</v>
      </c>
      <c r="AD27" s="1">
        <f t="shared" si="14"/>
        <v>2.6040772258101952</v>
      </c>
      <c r="AE27" s="1" t="s">
        <v>2</v>
      </c>
      <c r="AF27" s="1">
        <f t="shared" si="15"/>
        <v>0</v>
      </c>
      <c r="AG27" s="1">
        <f t="shared" si="16"/>
        <v>0.15207333623398475</v>
      </c>
      <c r="AH27" s="1">
        <f t="shared" si="17"/>
        <v>0.21998007589226382</v>
      </c>
      <c r="AI27" s="1">
        <f t="shared" si="18"/>
        <v>1683023856.3</v>
      </c>
      <c r="AJ27" s="1">
        <f t="shared" si="19"/>
        <v>47657966.759999998</v>
      </c>
      <c r="AK27" s="1">
        <f t="shared" si="20"/>
        <v>47.657966760000001</v>
      </c>
      <c r="AL27" s="1" t="s">
        <v>151</v>
      </c>
      <c r="AM27" s="1" t="s">
        <v>2</v>
      </c>
      <c r="AN27" s="1" t="s">
        <v>2</v>
      </c>
      <c r="AO27" s="1" t="s">
        <v>152</v>
      </c>
      <c r="AP27" s="1" t="s">
        <v>2</v>
      </c>
      <c r="AQ27" s="1" t="s">
        <v>2</v>
      </c>
      <c r="AR27" s="1" t="s">
        <v>2</v>
      </c>
      <c r="AS27" s="1">
        <v>0</v>
      </c>
      <c r="AT27" s="1" t="s">
        <v>2</v>
      </c>
      <c r="AU27" s="1" t="s">
        <v>2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 t="s">
        <v>6</v>
      </c>
    </row>
    <row r="28" spans="1:99" s="1" customFormat="1" x14ac:dyDescent="0.25">
      <c r="A28" s="1" t="s">
        <v>153</v>
      </c>
      <c r="C28" s="1" t="s">
        <v>154</v>
      </c>
      <c r="D28" s="1">
        <v>1948</v>
      </c>
      <c r="E28" s="1">
        <f t="shared" si="21"/>
        <v>67</v>
      </c>
      <c r="F28" s="1">
        <v>7</v>
      </c>
      <c r="G28" s="1">
        <v>9</v>
      </c>
      <c r="H28" s="1">
        <v>125</v>
      </c>
      <c r="I28" s="1">
        <v>6132</v>
      </c>
      <c r="J28" s="1">
        <v>5256</v>
      </c>
      <c r="K28" s="1">
        <v>6132</v>
      </c>
      <c r="L28" s="1">
        <f t="shared" si="0"/>
        <v>267109306.80000001</v>
      </c>
      <c r="M28" s="1">
        <v>309.65322551000003</v>
      </c>
      <c r="N28" s="1">
        <f t="shared" si="1"/>
        <v>13488494.503215602</v>
      </c>
      <c r="O28" s="1">
        <f t="shared" si="2"/>
        <v>0.48383316485937505</v>
      </c>
      <c r="P28" s="1">
        <f t="shared" si="3"/>
        <v>1253123.2521873987</v>
      </c>
      <c r="Q28" s="1">
        <f t="shared" si="4"/>
        <v>1.2531232521873987</v>
      </c>
      <c r="R28" s="1">
        <v>0</v>
      </c>
      <c r="S28" s="1">
        <f t="shared" si="5"/>
        <v>0</v>
      </c>
      <c r="T28" s="1">
        <f t="shared" si="6"/>
        <v>0</v>
      </c>
      <c r="U28" s="1">
        <f t="shared" si="7"/>
        <v>0</v>
      </c>
      <c r="V28" s="1">
        <v>34562.484967999997</v>
      </c>
      <c r="W28" s="1">
        <f t="shared" si="8"/>
        <v>10.534645418246399</v>
      </c>
      <c r="X28" s="1">
        <f t="shared" si="9"/>
        <v>6.5459272780293913</v>
      </c>
      <c r="Y28" s="1">
        <f t="shared" si="10"/>
        <v>2.6547150951397889</v>
      </c>
      <c r="Z28" s="1">
        <f t="shared" si="11"/>
        <v>19.802751651514722</v>
      </c>
      <c r="AA28" s="1">
        <f t="shared" si="12"/>
        <v>1.6249217571520185</v>
      </c>
      <c r="AB28" s="1">
        <f t="shared" si="13"/>
        <v>8.4868935649348796</v>
      </c>
      <c r="AC28" s="1">
        <v>7</v>
      </c>
      <c r="AD28" s="1">
        <f t="shared" si="14"/>
        <v>2.8289645216449602</v>
      </c>
      <c r="AE28" s="1" t="s">
        <v>2</v>
      </c>
      <c r="AF28" s="1">
        <f t="shared" si="15"/>
        <v>0</v>
      </c>
      <c r="AG28" s="1">
        <f t="shared" si="16"/>
        <v>0.47784742471951069</v>
      </c>
      <c r="AH28" s="1">
        <f t="shared" si="17"/>
        <v>0.19328863535791899</v>
      </c>
      <c r="AI28" s="1">
        <f t="shared" si="18"/>
        <v>228950834.40000001</v>
      </c>
      <c r="AJ28" s="1">
        <f t="shared" si="19"/>
        <v>6483170.8799999999</v>
      </c>
      <c r="AK28" s="1">
        <f t="shared" si="20"/>
        <v>6.4831708800000003</v>
      </c>
      <c r="AL28" s="1" t="s">
        <v>155</v>
      </c>
      <c r="AM28" s="1" t="s">
        <v>2</v>
      </c>
      <c r="AN28" s="1" t="s">
        <v>156</v>
      </c>
      <c r="AO28" s="1" t="s">
        <v>157</v>
      </c>
      <c r="AP28" s="1" t="s">
        <v>2</v>
      </c>
      <c r="AQ28" s="1" t="s">
        <v>2</v>
      </c>
      <c r="AR28" s="1" t="s">
        <v>2</v>
      </c>
      <c r="AS28" s="1">
        <v>0</v>
      </c>
      <c r="AT28" s="1" t="s">
        <v>2</v>
      </c>
      <c r="AU28" s="1" t="s">
        <v>2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 t="s">
        <v>6</v>
      </c>
    </row>
    <row r="29" spans="1:99" s="1" customFormat="1" x14ac:dyDescent="0.25">
      <c r="A29" s="1" t="s">
        <v>158</v>
      </c>
      <c r="C29" s="1" t="s">
        <v>159</v>
      </c>
      <c r="D29" s="1">
        <v>1937</v>
      </c>
      <c r="E29" s="1">
        <f t="shared" si="21"/>
        <v>78</v>
      </c>
      <c r="F29" s="1">
        <v>7</v>
      </c>
      <c r="G29" s="1">
        <v>9</v>
      </c>
      <c r="H29" s="1">
        <v>1235</v>
      </c>
      <c r="I29" s="1">
        <v>5689</v>
      </c>
      <c r="J29" s="1">
        <v>3726</v>
      </c>
      <c r="K29" s="1">
        <v>5689</v>
      </c>
      <c r="L29" s="1">
        <f t="shared" si="0"/>
        <v>247812271.09999999</v>
      </c>
      <c r="M29" s="1">
        <v>619.45047336000005</v>
      </c>
      <c r="N29" s="1">
        <f t="shared" si="1"/>
        <v>26983262.619561601</v>
      </c>
      <c r="O29" s="1">
        <f t="shared" si="2"/>
        <v>0.96789136462500014</v>
      </c>
      <c r="P29" s="1">
        <f t="shared" si="3"/>
        <v>2506829.3426216501</v>
      </c>
      <c r="Q29" s="1">
        <f t="shared" si="4"/>
        <v>2.5068293426216499</v>
      </c>
      <c r="R29" s="1">
        <v>0</v>
      </c>
      <c r="S29" s="1">
        <f t="shared" si="5"/>
        <v>0</v>
      </c>
      <c r="T29" s="1">
        <f t="shared" si="6"/>
        <v>0</v>
      </c>
      <c r="U29" s="1">
        <f t="shared" si="7"/>
        <v>0</v>
      </c>
      <c r="V29" s="1">
        <v>25586.014958</v>
      </c>
      <c r="W29" s="1">
        <f t="shared" si="8"/>
        <v>7.7986173591983992</v>
      </c>
      <c r="X29" s="1">
        <f t="shared" si="9"/>
        <v>4.8458377169554518</v>
      </c>
      <c r="Y29" s="1">
        <f t="shared" si="10"/>
        <v>1.3894730206281827</v>
      </c>
      <c r="Z29" s="1">
        <f t="shared" si="11"/>
        <v>9.1839254056826949</v>
      </c>
      <c r="AA29" s="1">
        <f t="shared" si="12"/>
        <v>1.6968468612798986</v>
      </c>
      <c r="AB29" s="1">
        <f t="shared" si="13"/>
        <v>3.9359680310068694</v>
      </c>
      <c r="AC29" s="1">
        <v>7</v>
      </c>
      <c r="AD29" s="1">
        <f t="shared" si="14"/>
        <v>1.3119893436689565</v>
      </c>
      <c r="AE29" s="1" t="s">
        <v>2</v>
      </c>
      <c r="AF29" s="1">
        <f t="shared" si="15"/>
        <v>0</v>
      </c>
      <c r="AG29" s="1">
        <f t="shared" si="16"/>
        <v>0.15668469118053249</v>
      </c>
      <c r="AH29" s="1">
        <f t="shared" si="17"/>
        <v>0.5454435454221499</v>
      </c>
      <c r="AI29" s="1">
        <f t="shared" si="18"/>
        <v>162304187.40000001</v>
      </c>
      <c r="AJ29" s="1">
        <f t="shared" si="19"/>
        <v>4595946.4800000004</v>
      </c>
      <c r="AK29" s="1">
        <f t="shared" si="20"/>
        <v>4.5959464800000003</v>
      </c>
      <c r="AL29" s="1" t="s">
        <v>160</v>
      </c>
      <c r="AM29" s="1" t="s">
        <v>2</v>
      </c>
      <c r="AN29" s="1" t="s">
        <v>161</v>
      </c>
      <c r="AO29" s="1" t="s">
        <v>162</v>
      </c>
      <c r="AP29" s="1" t="s">
        <v>2</v>
      </c>
      <c r="AQ29" s="1" t="s">
        <v>2</v>
      </c>
      <c r="AR29" s="1" t="s">
        <v>2</v>
      </c>
      <c r="AS29" s="1">
        <v>0</v>
      </c>
      <c r="AT29" s="1" t="s">
        <v>2</v>
      </c>
      <c r="AU29" s="1" t="s">
        <v>2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 t="s">
        <v>6</v>
      </c>
    </row>
    <row r="30" spans="1:99" s="1" customFormat="1" x14ac:dyDescent="0.25">
      <c r="A30" s="1" t="s">
        <v>163</v>
      </c>
      <c r="C30" s="1" t="s">
        <v>164</v>
      </c>
      <c r="D30" s="1">
        <v>1938</v>
      </c>
      <c r="E30" s="1">
        <f t="shared" si="21"/>
        <v>77</v>
      </c>
      <c r="F30" s="1">
        <v>6</v>
      </c>
      <c r="G30" s="1">
        <v>8</v>
      </c>
      <c r="H30" s="1">
        <v>1000</v>
      </c>
      <c r="I30" s="1">
        <v>324984</v>
      </c>
      <c r="J30" s="1">
        <v>248360</v>
      </c>
      <c r="K30" s="1">
        <v>324984</v>
      </c>
      <c r="L30" s="1">
        <f t="shared" si="0"/>
        <v>14156270541.6</v>
      </c>
      <c r="M30" s="1">
        <v>4034.8258673</v>
      </c>
      <c r="N30" s="1">
        <f t="shared" si="1"/>
        <v>175757014.77958801</v>
      </c>
      <c r="O30" s="1">
        <f t="shared" si="2"/>
        <v>6.3044154176562506</v>
      </c>
      <c r="P30" s="1">
        <f t="shared" si="3"/>
        <v>16328375.409341678</v>
      </c>
      <c r="Q30" s="1">
        <f t="shared" si="4"/>
        <v>16.328375409341678</v>
      </c>
      <c r="R30" s="1">
        <v>0</v>
      </c>
      <c r="S30" s="1">
        <f t="shared" si="5"/>
        <v>0</v>
      </c>
      <c r="T30" s="1">
        <f t="shared" si="6"/>
        <v>0</v>
      </c>
      <c r="U30" s="1">
        <f t="shared" si="7"/>
        <v>0</v>
      </c>
      <c r="V30" s="1">
        <v>133203.00140000001</v>
      </c>
      <c r="W30" s="1">
        <f t="shared" si="8"/>
        <v>40.600274826720003</v>
      </c>
      <c r="X30" s="1">
        <f t="shared" si="9"/>
        <v>25.227849247151603</v>
      </c>
      <c r="Y30" s="1">
        <f t="shared" si="10"/>
        <v>2.8343428079679032</v>
      </c>
      <c r="Z30" s="1">
        <f t="shared" si="11"/>
        <v>80.544554988903201</v>
      </c>
      <c r="AA30" s="1">
        <f t="shared" si="12"/>
        <v>0.13253030885860589</v>
      </c>
      <c r="AB30" s="1">
        <f t="shared" si="13"/>
        <v>40.2722774944516</v>
      </c>
      <c r="AC30" s="1">
        <v>6</v>
      </c>
      <c r="AD30" s="1">
        <f t="shared" si="14"/>
        <v>13.424092498150534</v>
      </c>
      <c r="AE30" s="1">
        <v>39.314300000000003</v>
      </c>
      <c r="AF30" s="1">
        <f t="shared" si="15"/>
        <v>0</v>
      </c>
      <c r="AG30" s="1">
        <f t="shared" si="16"/>
        <v>0.53842510457696457</v>
      </c>
      <c r="AH30" s="1">
        <f t="shared" si="17"/>
        <v>5.3300246005604263E-2</v>
      </c>
      <c r="AI30" s="1">
        <f t="shared" si="18"/>
        <v>10818536764</v>
      </c>
      <c r="AJ30" s="1">
        <f t="shared" si="19"/>
        <v>306347092.80000001</v>
      </c>
      <c r="AK30" s="1">
        <f t="shared" si="20"/>
        <v>306.34709279999998</v>
      </c>
      <c r="AL30" s="1" t="s">
        <v>165</v>
      </c>
      <c r="AM30" s="1" t="s">
        <v>2</v>
      </c>
      <c r="AN30" s="1" t="s">
        <v>166</v>
      </c>
      <c r="AO30" s="1" t="s">
        <v>167</v>
      </c>
      <c r="AP30" s="1" t="s">
        <v>168</v>
      </c>
      <c r="AQ30" s="1" t="s">
        <v>169</v>
      </c>
      <c r="AR30" s="1" t="s">
        <v>170</v>
      </c>
      <c r="AS30" s="1">
        <v>1</v>
      </c>
      <c r="AT30" s="1" t="s">
        <v>171</v>
      </c>
      <c r="AU30" s="1" t="s">
        <v>172</v>
      </c>
      <c r="AV30" s="1">
        <v>8</v>
      </c>
      <c r="AW30" s="2">
        <v>50</v>
      </c>
      <c r="AX30" s="2">
        <v>47</v>
      </c>
      <c r="AY30" s="2">
        <v>3</v>
      </c>
      <c r="AZ30" s="2">
        <v>14.9</v>
      </c>
      <c r="BA30" s="2">
        <v>30.4</v>
      </c>
      <c r="BB30" s="2">
        <v>0.2</v>
      </c>
      <c r="BC30" s="2">
        <v>0.3</v>
      </c>
      <c r="BD30" s="2">
        <v>0.1</v>
      </c>
      <c r="BE30" s="2">
        <v>0.6</v>
      </c>
      <c r="BF30" s="2">
        <v>24.7</v>
      </c>
      <c r="BG30" s="2">
        <v>4.0999999999999996</v>
      </c>
      <c r="BH30" s="2">
        <v>11.4</v>
      </c>
      <c r="BI30" s="2">
        <v>0.9</v>
      </c>
      <c r="BJ30" s="1">
        <v>0</v>
      </c>
      <c r="BK30" s="2">
        <v>9.5</v>
      </c>
      <c r="BL30" s="2">
        <v>2.4</v>
      </c>
      <c r="BM30" s="1">
        <v>0</v>
      </c>
      <c r="BN30" s="2">
        <v>0.5</v>
      </c>
      <c r="BO30" s="2">
        <v>7724</v>
      </c>
      <c r="BP30" s="2">
        <v>841</v>
      </c>
      <c r="BQ30" s="2">
        <v>30</v>
      </c>
      <c r="BR30" s="2">
        <v>3</v>
      </c>
      <c r="BS30" s="2">
        <v>0.18</v>
      </c>
      <c r="BT30" s="2">
        <v>0.02</v>
      </c>
      <c r="BU30" s="2">
        <v>14119</v>
      </c>
      <c r="BV30" s="2">
        <v>55</v>
      </c>
      <c r="BW30" s="2">
        <v>0.33</v>
      </c>
      <c r="BX30" s="2">
        <v>16319</v>
      </c>
      <c r="BY30" s="2">
        <v>284</v>
      </c>
      <c r="BZ30" s="2">
        <v>63</v>
      </c>
      <c r="CA30" s="2">
        <v>1</v>
      </c>
      <c r="CB30" s="2">
        <v>0.48</v>
      </c>
      <c r="CC30" s="2">
        <v>0.01</v>
      </c>
      <c r="CD30" s="2">
        <v>12</v>
      </c>
      <c r="CE30" s="2">
        <v>17</v>
      </c>
      <c r="CF30" s="2">
        <v>3</v>
      </c>
      <c r="CG30" s="2">
        <v>4</v>
      </c>
      <c r="CH30" s="2">
        <v>53</v>
      </c>
      <c r="CI30" s="2">
        <v>25</v>
      </c>
      <c r="CJ30" s="2">
        <v>50</v>
      </c>
      <c r="CK30" s="2">
        <v>1</v>
      </c>
      <c r="CL30" s="2">
        <v>3</v>
      </c>
      <c r="CM30" s="2">
        <v>1</v>
      </c>
      <c r="CN30" s="2">
        <v>1</v>
      </c>
      <c r="CO30" s="1">
        <v>0</v>
      </c>
      <c r="CP30" s="1">
        <v>0</v>
      </c>
      <c r="CQ30" s="2">
        <v>5</v>
      </c>
      <c r="CR30" s="2">
        <v>25</v>
      </c>
      <c r="CS30" s="2">
        <v>0.21096000000000001</v>
      </c>
      <c r="CT30" s="2">
        <v>1.298E-2</v>
      </c>
      <c r="CU30" s="1" t="s">
        <v>6</v>
      </c>
    </row>
    <row r="31" spans="1:99" s="1" customFormat="1" x14ac:dyDescent="0.25">
      <c r="A31" s="1" t="s">
        <v>173</v>
      </c>
      <c r="C31" s="1" t="s">
        <v>174</v>
      </c>
      <c r="D31" s="1">
        <v>1936</v>
      </c>
      <c r="E31" s="1">
        <f t="shared" si="21"/>
        <v>79</v>
      </c>
      <c r="F31" s="1">
        <v>14</v>
      </c>
      <c r="G31" s="1">
        <v>16</v>
      </c>
      <c r="H31" s="1">
        <v>635</v>
      </c>
      <c r="I31" s="1">
        <v>16776</v>
      </c>
      <c r="J31" s="1">
        <v>13980</v>
      </c>
      <c r="K31" s="1">
        <v>16776</v>
      </c>
      <c r="L31" s="1">
        <f t="shared" si="0"/>
        <v>730760882.39999998</v>
      </c>
      <c r="M31" s="1">
        <v>619.23981908999997</v>
      </c>
      <c r="N31" s="1">
        <f t="shared" si="1"/>
        <v>26974086.5195604</v>
      </c>
      <c r="O31" s="1">
        <f t="shared" si="2"/>
        <v>0.96756221732812497</v>
      </c>
      <c r="P31" s="1">
        <f t="shared" si="3"/>
        <v>2505976.8542825575</v>
      </c>
      <c r="Q31" s="1">
        <f t="shared" si="4"/>
        <v>2.5059768542825576</v>
      </c>
      <c r="R31" s="1">
        <v>0</v>
      </c>
      <c r="S31" s="1">
        <f t="shared" si="5"/>
        <v>0</v>
      </c>
      <c r="T31" s="1">
        <f t="shared" si="6"/>
        <v>0</v>
      </c>
      <c r="U31" s="1">
        <f t="shared" si="7"/>
        <v>0</v>
      </c>
      <c r="V31" s="1">
        <v>47073.638481000002</v>
      </c>
      <c r="W31" s="1">
        <f t="shared" si="8"/>
        <v>14.3480450090088</v>
      </c>
      <c r="X31" s="1">
        <f t="shared" si="9"/>
        <v>8.9154646864705143</v>
      </c>
      <c r="Y31" s="1">
        <f t="shared" si="10"/>
        <v>2.5568137535612636</v>
      </c>
      <c r="Z31" s="1">
        <f t="shared" si="11"/>
        <v>27.091218895219487</v>
      </c>
      <c r="AA31" s="1">
        <f t="shared" si="12"/>
        <v>0.83205770548019276</v>
      </c>
      <c r="AB31" s="1">
        <f t="shared" si="13"/>
        <v>5.8052611918327477</v>
      </c>
      <c r="AC31" s="1">
        <v>14</v>
      </c>
      <c r="AD31" s="1">
        <f t="shared" si="14"/>
        <v>1.935087063944249</v>
      </c>
      <c r="AE31" s="1" t="s">
        <v>2</v>
      </c>
      <c r="AF31" s="1">
        <f t="shared" si="15"/>
        <v>0</v>
      </c>
      <c r="AG31" s="1">
        <f t="shared" si="16"/>
        <v>0.46227522722853531</v>
      </c>
      <c r="AH31" s="1">
        <f t="shared" si="17"/>
        <v>0.14532414346704517</v>
      </c>
      <c r="AI31" s="1">
        <f t="shared" si="18"/>
        <v>608967402</v>
      </c>
      <c r="AJ31" s="1">
        <f t="shared" si="19"/>
        <v>17244050.399999999</v>
      </c>
      <c r="AK31" s="1">
        <f t="shared" si="20"/>
        <v>17.244050399999999</v>
      </c>
      <c r="AL31" s="1" t="s">
        <v>175</v>
      </c>
      <c r="AM31" s="1" t="s">
        <v>2</v>
      </c>
      <c r="AN31" s="1" t="s">
        <v>176</v>
      </c>
      <c r="AO31" s="1" t="s">
        <v>177</v>
      </c>
      <c r="AP31" s="1" t="s">
        <v>2</v>
      </c>
      <c r="AQ31" s="1" t="s">
        <v>2</v>
      </c>
      <c r="AR31" s="1" t="s">
        <v>2</v>
      </c>
      <c r="AS31" s="1">
        <v>0</v>
      </c>
      <c r="AT31" s="1" t="s">
        <v>2</v>
      </c>
      <c r="AU31" s="1" t="s">
        <v>2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T31" s="1">
        <v>0</v>
      </c>
      <c r="CU31" s="1" t="s">
        <v>6</v>
      </c>
    </row>
    <row r="32" spans="1:99" s="1" customFormat="1" x14ac:dyDescent="0.25">
      <c r="A32" s="1" t="s">
        <v>178</v>
      </c>
      <c r="C32" s="1" t="s">
        <v>179</v>
      </c>
      <c r="D32" s="1">
        <v>1900</v>
      </c>
      <c r="E32" s="1">
        <f t="shared" si="21"/>
        <v>115</v>
      </c>
      <c r="F32" s="1">
        <v>6</v>
      </c>
      <c r="G32" s="1">
        <v>8</v>
      </c>
      <c r="H32" s="1">
        <v>75</v>
      </c>
      <c r="I32" s="1">
        <v>15232</v>
      </c>
      <c r="J32" s="1">
        <v>15232</v>
      </c>
      <c r="K32" s="1">
        <v>15232</v>
      </c>
      <c r="L32" s="1">
        <f t="shared" si="0"/>
        <v>663504396.80000007</v>
      </c>
      <c r="M32" s="1">
        <v>918.73708025999997</v>
      </c>
      <c r="N32" s="1">
        <f t="shared" si="1"/>
        <v>40020187.2161256</v>
      </c>
      <c r="O32" s="1">
        <f t="shared" si="2"/>
        <v>1.43552668790625</v>
      </c>
      <c r="P32" s="1">
        <f t="shared" si="3"/>
        <v>3718000.3406209834</v>
      </c>
      <c r="Q32" s="1">
        <f t="shared" si="4"/>
        <v>3.7180003406209838</v>
      </c>
      <c r="R32" s="1">
        <v>0</v>
      </c>
      <c r="S32" s="1">
        <f t="shared" si="5"/>
        <v>0</v>
      </c>
      <c r="T32" s="1">
        <f t="shared" si="6"/>
        <v>0</v>
      </c>
      <c r="U32" s="1">
        <f t="shared" si="7"/>
        <v>0</v>
      </c>
      <c r="V32" s="1">
        <v>84682.315573999993</v>
      </c>
      <c r="W32" s="1">
        <f t="shared" si="8"/>
        <v>25.811169786955197</v>
      </c>
      <c r="X32" s="1">
        <f t="shared" si="9"/>
        <v>16.038322475822156</v>
      </c>
      <c r="Y32" s="1">
        <f t="shared" si="10"/>
        <v>3.7761380768628903</v>
      </c>
      <c r="Z32" s="1">
        <f t="shared" si="11"/>
        <v>16.579242701109848</v>
      </c>
      <c r="AA32" s="1">
        <f t="shared" si="12"/>
        <v>1.3737846025890776</v>
      </c>
      <c r="AB32" s="1">
        <f t="shared" si="13"/>
        <v>8.2896213505549241</v>
      </c>
      <c r="AC32" s="1">
        <v>6</v>
      </c>
      <c r="AD32" s="1">
        <f t="shared" si="14"/>
        <v>2.7632071168516412</v>
      </c>
      <c r="AE32" s="1" t="s">
        <v>2</v>
      </c>
      <c r="AF32" s="1">
        <f t="shared" si="15"/>
        <v>0</v>
      </c>
      <c r="AG32" s="1">
        <f t="shared" si="16"/>
        <v>0.23225794528970306</v>
      </c>
      <c r="AH32" s="1">
        <f t="shared" si="17"/>
        <v>0.1978884204987667</v>
      </c>
      <c r="AI32" s="1">
        <f t="shared" si="18"/>
        <v>663504396.80000007</v>
      </c>
      <c r="AJ32" s="1">
        <f t="shared" si="19"/>
        <v>18788367.359999999</v>
      </c>
      <c r="AK32" s="1">
        <f t="shared" si="20"/>
        <v>18.788367359999999</v>
      </c>
      <c r="AL32" s="1" t="s">
        <v>180</v>
      </c>
      <c r="AM32" s="1" t="s">
        <v>2</v>
      </c>
      <c r="AN32" s="1" t="s">
        <v>181</v>
      </c>
      <c r="AO32" s="1" t="s">
        <v>182</v>
      </c>
      <c r="AP32" s="1" t="s">
        <v>2</v>
      </c>
      <c r="AQ32" s="1" t="s">
        <v>2</v>
      </c>
      <c r="AR32" s="1" t="s">
        <v>2</v>
      </c>
      <c r="AS32" s="1">
        <v>0</v>
      </c>
      <c r="AT32" s="1" t="s">
        <v>2</v>
      </c>
      <c r="AU32" s="1" t="s">
        <v>2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 t="s">
        <v>6</v>
      </c>
    </row>
    <row r="33" spans="1:99" s="1" customFormat="1" x14ac:dyDescent="0.25">
      <c r="A33" s="1" t="s">
        <v>183</v>
      </c>
      <c r="C33" s="1" t="s">
        <v>184</v>
      </c>
      <c r="D33" s="1">
        <v>1961</v>
      </c>
      <c r="E33" s="1">
        <f t="shared" si="21"/>
        <v>54</v>
      </c>
      <c r="F33" s="1">
        <v>10</v>
      </c>
      <c r="G33" s="1">
        <v>13</v>
      </c>
      <c r="H33" s="1">
        <v>20</v>
      </c>
      <c r="I33" s="1">
        <v>9990</v>
      </c>
      <c r="J33" s="1">
        <v>9990</v>
      </c>
      <c r="K33" s="1">
        <v>9990</v>
      </c>
      <c r="L33" s="1">
        <f t="shared" si="0"/>
        <v>435163401</v>
      </c>
      <c r="M33" s="1">
        <v>652.16440914999998</v>
      </c>
      <c r="N33" s="1">
        <f t="shared" si="1"/>
        <v>28408281.662574001</v>
      </c>
      <c r="O33" s="1">
        <f t="shared" si="2"/>
        <v>1.0190068892968751</v>
      </c>
      <c r="P33" s="1">
        <f t="shared" si="3"/>
        <v>2639218.060812769</v>
      </c>
      <c r="Q33" s="1">
        <f t="shared" si="4"/>
        <v>2.6392180608127691</v>
      </c>
      <c r="R33" s="1">
        <v>0</v>
      </c>
      <c r="S33" s="1">
        <f t="shared" si="5"/>
        <v>0</v>
      </c>
      <c r="T33" s="1">
        <f t="shared" si="6"/>
        <v>0</v>
      </c>
      <c r="U33" s="1">
        <f t="shared" si="7"/>
        <v>0</v>
      </c>
      <c r="V33" s="1">
        <v>42442.623093000002</v>
      </c>
      <c r="W33" s="1">
        <f t="shared" si="8"/>
        <v>12.9365115187464</v>
      </c>
      <c r="X33" s="1">
        <f t="shared" si="9"/>
        <v>8.038378158075643</v>
      </c>
      <c r="Y33" s="1">
        <f t="shared" si="10"/>
        <v>2.2463345321655526</v>
      </c>
      <c r="Z33" s="1">
        <f t="shared" si="11"/>
        <v>15.31818806109975</v>
      </c>
      <c r="AA33" s="1">
        <f t="shared" si="12"/>
        <v>1.0498314508322897</v>
      </c>
      <c r="AB33" s="1">
        <f t="shared" si="13"/>
        <v>4.5954564183299258</v>
      </c>
      <c r="AC33" s="1">
        <v>10</v>
      </c>
      <c r="AD33" s="1">
        <f t="shared" si="14"/>
        <v>1.5318188061099751</v>
      </c>
      <c r="AE33" s="1" t="s">
        <v>2</v>
      </c>
      <c r="AF33" s="1">
        <f t="shared" si="15"/>
        <v>0</v>
      </c>
      <c r="AG33" s="1">
        <f t="shared" si="16"/>
        <v>0.25470083156618689</v>
      </c>
      <c r="AH33" s="1">
        <f t="shared" si="17"/>
        <v>0.2141793884565216</v>
      </c>
      <c r="AI33" s="1">
        <f t="shared" si="18"/>
        <v>435163401</v>
      </c>
      <c r="AJ33" s="1">
        <f t="shared" si="19"/>
        <v>12322465.199999999</v>
      </c>
      <c r="AK33" s="1">
        <f t="shared" si="20"/>
        <v>12.3224652</v>
      </c>
      <c r="AL33" s="1" t="s">
        <v>185</v>
      </c>
      <c r="AM33" s="1" t="s">
        <v>2</v>
      </c>
      <c r="AN33" s="1" t="s">
        <v>186</v>
      </c>
      <c r="AO33" s="1" t="s">
        <v>187</v>
      </c>
      <c r="AP33" s="1" t="s">
        <v>2</v>
      </c>
      <c r="AQ33" s="1" t="s">
        <v>2</v>
      </c>
      <c r="AR33" s="1" t="s">
        <v>2</v>
      </c>
      <c r="AS33" s="1">
        <v>0</v>
      </c>
      <c r="AT33" s="1" t="s">
        <v>2</v>
      </c>
      <c r="AU33" s="1" t="s">
        <v>2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 t="s">
        <v>6</v>
      </c>
    </row>
    <row r="34" spans="1:99" s="1" customFormat="1" x14ac:dyDescent="0.25">
      <c r="A34" s="1" t="s">
        <v>188</v>
      </c>
      <c r="C34" s="1" t="s">
        <v>189</v>
      </c>
      <c r="D34" s="1">
        <v>1934</v>
      </c>
      <c r="E34" s="1">
        <f t="shared" si="21"/>
        <v>81</v>
      </c>
      <c r="F34" s="1">
        <v>12</v>
      </c>
      <c r="G34" s="1">
        <v>15</v>
      </c>
      <c r="H34" s="1">
        <v>1200</v>
      </c>
      <c r="I34" s="1">
        <v>30780</v>
      </c>
      <c r="J34" s="1">
        <v>18468</v>
      </c>
      <c r="K34" s="1">
        <v>30780</v>
      </c>
      <c r="L34" s="1">
        <f t="shared" si="0"/>
        <v>1340773722</v>
      </c>
      <c r="M34" s="1">
        <v>1604.3875187000001</v>
      </c>
      <c r="N34" s="1">
        <f t="shared" si="1"/>
        <v>69887120.314572006</v>
      </c>
      <c r="O34" s="1">
        <f t="shared" si="2"/>
        <v>2.5068554979687505</v>
      </c>
      <c r="P34" s="1">
        <f t="shared" si="3"/>
        <v>6492731.6739262827</v>
      </c>
      <c r="Q34" s="1">
        <f t="shared" si="4"/>
        <v>6.4927316739262828</v>
      </c>
      <c r="R34" s="1">
        <v>0</v>
      </c>
      <c r="S34" s="1">
        <f t="shared" si="5"/>
        <v>0</v>
      </c>
      <c r="T34" s="1">
        <f t="shared" si="6"/>
        <v>0</v>
      </c>
      <c r="U34" s="1">
        <f t="shared" si="7"/>
        <v>0</v>
      </c>
      <c r="V34" s="1">
        <v>73718.724732999995</v>
      </c>
      <c r="W34" s="1">
        <f t="shared" si="8"/>
        <v>22.469467298618397</v>
      </c>
      <c r="X34" s="1">
        <f t="shared" si="9"/>
        <v>13.961884152081803</v>
      </c>
      <c r="Y34" s="1">
        <f t="shared" si="10"/>
        <v>2.4875621493302038</v>
      </c>
      <c r="Z34" s="1">
        <f t="shared" si="11"/>
        <v>19.184847164470135</v>
      </c>
      <c r="AA34" s="1">
        <f t="shared" si="12"/>
        <v>0.98637214282604757</v>
      </c>
      <c r="AB34" s="1">
        <f t="shared" si="13"/>
        <v>4.7962117911175337</v>
      </c>
      <c r="AC34" s="1">
        <v>12</v>
      </c>
      <c r="AD34" s="1">
        <f t="shared" si="14"/>
        <v>1.5987372637058446</v>
      </c>
      <c r="AE34" s="1" t="s">
        <v>2</v>
      </c>
      <c r="AF34" s="1">
        <f t="shared" si="15"/>
        <v>0</v>
      </c>
      <c r="AG34" s="1">
        <f t="shared" si="16"/>
        <v>0.2033785840125556</v>
      </c>
      <c r="AH34" s="1">
        <f t="shared" si="17"/>
        <v>0.28502009277269352</v>
      </c>
      <c r="AI34" s="1">
        <f t="shared" si="18"/>
        <v>804464233.20000005</v>
      </c>
      <c r="AJ34" s="1">
        <f t="shared" si="19"/>
        <v>22779908.640000001</v>
      </c>
      <c r="AK34" s="1">
        <f t="shared" si="20"/>
        <v>22.779908640000002</v>
      </c>
      <c r="AL34" s="1" t="s">
        <v>190</v>
      </c>
      <c r="AM34" s="1" t="s">
        <v>2</v>
      </c>
      <c r="AN34" s="1" t="s">
        <v>191</v>
      </c>
      <c r="AO34" s="1" t="s">
        <v>192</v>
      </c>
      <c r="AP34" s="1" t="s">
        <v>2</v>
      </c>
      <c r="AQ34" s="1" t="s">
        <v>2</v>
      </c>
      <c r="AR34" s="1" t="s">
        <v>2</v>
      </c>
      <c r="AS34" s="1">
        <v>0</v>
      </c>
      <c r="AT34" s="1" t="s">
        <v>2</v>
      </c>
      <c r="AU34" s="1" t="s">
        <v>2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 t="s">
        <v>6</v>
      </c>
    </row>
    <row r="35" spans="1:99" s="1" customFormat="1" x14ac:dyDescent="0.25">
      <c r="A35" s="1" t="s">
        <v>193</v>
      </c>
      <c r="C35" s="1" t="s">
        <v>194</v>
      </c>
      <c r="D35" s="1">
        <v>1936</v>
      </c>
      <c r="E35" s="1">
        <f t="shared" si="21"/>
        <v>79</v>
      </c>
      <c r="F35" s="1">
        <v>6</v>
      </c>
      <c r="G35" s="1">
        <v>8</v>
      </c>
      <c r="H35" s="1">
        <v>1690</v>
      </c>
      <c r="I35" s="1">
        <v>75599</v>
      </c>
      <c r="J35" s="1">
        <v>65560</v>
      </c>
      <c r="K35" s="1">
        <v>75599</v>
      </c>
      <c r="L35" s="1">
        <f t="shared" si="0"/>
        <v>3293084880.0999999</v>
      </c>
      <c r="M35" s="1">
        <v>2050</v>
      </c>
      <c r="N35" s="1">
        <f t="shared" si="1"/>
        <v>89298000</v>
      </c>
      <c r="O35" s="1">
        <f t="shared" si="2"/>
        <v>3.203125</v>
      </c>
      <c r="P35" s="1">
        <f t="shared" si="3"/>
        <v>8296063</v>
      </c>
      <c r="Q35" s="1">
        <f t="shared" si="4"/>
        <v>8.2960630000000002</v>
      </c>
      <c r="R35" s="1">
        <v>0</v>
      </c>
      <c r="S35" s="1">
        <f t="shared" si="5"/>
        <v>0</v>
      </c>
      <c r="T35" s="1">
        <f t="shared" si="6"/>
        <v>0</v>
      </c>
      <c r="U35" s="1">
        <f t="shared" si="7"/>
        <v>0</v>
      </c>
      <c r="V35" s="1">
        <v>133235.99950000001</v>
      </c>
      <c r="W35" s="1">
        <f t="shared" si="8"/>
        <v>40.610332647599996</v>
      </c>
      <c r="X35" s="1">
        <f t="shared" si="9"/>
        <v>25.234098889303002</v>
      </c>
      <c r="Y35" s="1">
        <f t="shared" si="10"/>
        <v>3.9773647218345816</v>
      </c>
      <c r="Z35" s="1">
        <f t="shared" si="11"/>
        <v>36.877476316378868</v>
      </c>
      <c r="AA35" s="1">
        <f t="shared" si="12"/>
        <v>0.50218702758326395</v>
      </c>
      <c r="AB35" s="1">
        <f t="shared" si="13"/>
        <v>18.438738158189434</v>
      </c>
      <c r="AC35" s="1">
        <v>6</v>
      </c>
      <c r="AD35" s="1">
        <f t="shared" si="14"/>
        <v>6.1462460527298113</v>
      </c>
      <c r="AE35" s="1" t="s">
        <v>2</v>
      </c>
      <c r="AF35" s="1">
        <f t="shared" si="15"/>
        <v>0</v>
      </c>
      <c r="AG35" s="1">
        <f t="shared" si="16"/>
        <v>0.3458484034433798</v>
      </c>
      <c r="AH35" s="1">
        <f t="shared" si="17"/>
        <v>0.10258904438842882</v>
      </c>
      <c r="AI35" s="1">
        <f t="shared" si="18"/>
        <v>2855787044</v>
      </c>
      <c r="AJ35" s="1">
        <f t="shared" si="19"/>
        <v>80866948.799999997</v>
      </c>
      <c r="AK35" s="1">
        <f t="shared" si="20"/>
        <v>80.866948800000003</v>
      </c>
      <c r="AL35" s="1" t="s">
        <v>195</v>
      </c>
      <c r="AM35" s="1" t="s">
        <v>2</v>
      </c>
      <c r="AN35" s="1" t="s">
        <v>2</v>
      </c>
      <c r="AO35" s="1" t="s">
        <v>196</v>
      </c>
      <c r="AP35" s="1" t="s">
        <v>2</v>
      </c>
      <c r="AQ35" s="1" t="s">
        <v>2</v>
      </c>
      <c r="AR35" s="1" t="s">
        <v>2</v>
      </c>
      <c r="AS35" s="1">
        <v>0</v>
      </c>
      <c r="AT35" s="1" t="s">
        <v>2</v>
      </c>
      <c r="AU35" s="1" t="s">
        <v>2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 t="s">
        <v>17</v>
      </c>
    </row>
    <row r="36" spans="1:99" s="1" customFormat="1" x14ac:dyDescent="0.25">
      <c r="A36" s="1" t="s">
        <v>197</v>
      </c>
      <c r="C36" s="1" t="s">
        <v>198</v>
      </c>
      <c r="D36" s="1">
        <v>1940</v>
      </c>
      <c r="E36" s="1">
        <f t="shared" si="21"/>
        <v>75</v>
      </c>
      <c r="F36" s="1">
        <v>7</v>
      </c>
      <c r="G36" s="1">
        <v>7</v>
      </c>
      <c r="H36" s="1">
        <v>450</v>
      </c>
      <c r="I36" s="1">
        <v>6213</v>
      </c>
      <c r="J36" s="1">
        <v>5232</v>
      </c>
      <c r="K36" s="1">
        <v>6213</v>
      </c>
      <c r="L36" s="1">
        <f t="shared" si="0"/>
        <v>270637658.69999999</v>
      </c>
      <c r="M36" s="1">
        <v>341</v>
      </c>
      <c r="N36" s="1">
        <f t="shared" si="1"/>
        <v>14853960</v>
      </c>
      <c r="O36" s="1">
        <f t="shared" si="2"/>
        <v>0.53281250000000002</v>
      </c>
      <c r="P36" s="1">
        <f t="shared" si="3"/>
        <v>1379979.26</v>
      </c>
      <c r="Q36" s="1">
        <f t="shared" si="4"/>
        <v>1.37997926</v>
      </c>
      <c r="R36" s="1">
        <v>0</v>
      </c>
      <c r="S36" s="1">
        <f t="shared" si="5"/>
        <v>0</v>
      </c>
      <c r="T36" s="1">
        <f t="shared" si="6"/>
        <v>0</v>
      </c>
      <c r="U36" s="1">
        <f t="shared" si="7"/>
        <v>0</v>
      </c>
      <c r="V36" s="1">
        <v>21711.816114000001</v>
      </c>
      <c r="W36" s="1">
        <f t="shared" si="8"/>
        <v>6.6177615515471997</v>
      </c>
      <c r="X36" s="1">
        <f t="shared" si="9"/>
        <v>4.1120877010949162</v>
      </c>
      <c r="Y36" s="1">
        <f t="shared" si="10"/>
        <v>1.5891676885372437</v>
      </c>
      <c r="Z36" s="1">
        <f t="shared" si="11"/>
        <v>18.219899521743695</v>
      </c>
      <c r="AA36" s="1">
        <f t="shared" si="12"/>
        <v>1.0254423921511837</v>
      </c>
      <c r="AB36" s="1">
        <f t="shared" si="13"/>
        <v>7.8085283664615828</v>
      </c>
      <c r="AC36" s="1">
        <v>7</v>
      </c>
      <c r="AD36" s="1">
        <f t="shared" si="14"/>
        <v>2.6028427888205279</v>
      </c>
      <c r="AE36" s="1" t="s">
        <v>2</v>
      </c>
      <c r="AF36" s="1">
        <f t="shared" si="15"/>
        <v>0</v>
      </c>
      <c r="AG36" s="1">
        <f t="shared" si="16"/>
        <v>0.41895781995070697</v>
      </c>
      <c r="AH36" s="1">
        <f t="shared" si="17"/>
        <v>0.21383200686077597</v>
      </c>
      <c r="AI36" s="1">
        <f t="shared" si="18"/>
        <v>227905396.80000001</v>
      </c>
      <c r="AJ36" s="1">
        <f t="shared" si="19"/>
        <v>6453567.3600000003</v>
      </c>
      <c r="AK36" s="1">
        <f t="shared" si="20"/>
        <v>6.4535673600000001</v>
      </c>
      <c r="AL36" s="1" t="s">
        <v>199</v>
      </c>
      <c r="AM36" s="1" t="s">
        <v>2</v>
      </c>
      <c r="AN36" s="1" t="s">
        <v>200</v>
      </c>
      <c r="AO36" s="1" t="s">
        <v>201</v>
      </c>
      <c r="AP36" s="1" t="s">
        <v>2</v>
      </c>
      <c r="AQ36" s="1" t="s">
        <v>2</v>
      </c>
      <c r="AR36" s="1" t="s">
        <v>2</v>
      </c>
      <c r="AS36" s="1">
        <v>0</v>
      </c>
      <c r="AT36" s="1" t="s">
        <v>2</v>
      </c>
      <c r="AU36" s="1" t="s">
        <v>2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 t="s">
        <v>17</v>
      </c>
    </row>
    <row r="37" spans="1:99" s="1" customFormat="1" x14ac:dyDescent="0.25">
      <c r="A37" s="1" t="s">
        <v>117</v>
      </c>
      <c r="C37" s="1" t="s">
        <v>202</v>
      </c>
      <c r="D37" s="1">
        <v>2002</v>
      </c>
      <c r="E37" s="1">
        <f t="shared" si="21"/>
        <v>13</v>
      </c>
      <c r="F37" s="1">
        <v>6</v>
      </c>
      <c r="G37" s="1">
        <v>10</v>
      </c>
      <c r="H37" s="1">
        <v>3080</v>
      </c>
      <c r="I37" s="1">
        <v>240790</v>
      </c>
      <c r="J37" s="1">
        <v>197010</v>
      </c>
      <c r="K37" s="1">
        <v>240790</v>
      </c>
      <c r="L37" s="1">
        <f t="shared" si="0"/>
        <v>10488788321</v>
      </c>
      <c r="M37" s="1">
        <v>2050</v>
      </c>
      <c r="N37" s="1">
        <f t="shared" si="1"/>
        <v>89298000</v>
      </c>
      <c r="O37" s="1">
        <f t="shared" si="2"/>
        <v>3.203125</v>
      </c>
      <c r="P37" s="1">
        <f t="shared" si="3"/>
        <v>8296063</v>
      </c>
      <c r="Q37" s="1">
        <f t="shared" si="4"/>
        <v>8.2960630000000002</v>
      </c>
      <c r="R37" s="1">
        <v>0</v>
      </c>
      <c r="S37" s="1">
        <f t="shared" si="5"/>
        <v>0</v>
      </c>
      <c r="T37" s="1">
        <f t="shared" si="6"/>
        <v>0</v>
      </c>
      <c r="U37" s="1">
        <f t="shared" si="7"/>
        <v>0</v>
      </c>
      <c r="V37" s="1">
        <v>294770.56189000001</v>
      </c>
      <c r="W37" s="1">
        <f t="shared" si="8"/>
        <v>89.846067264072005</v>
      </c>
      <c r="X37" s="1">
        <f t="shared" si="9"/>
        <v>55.827775798594665</v>
      </c>
      <c r="Y37" s="1">
        <f t="shared" si="10"/>
        <v>8.7994989214355925</v>
      </c>
      <c r="Z37" s="1">
        <f t="shared" si="11"/>
        <v>117.45826693766938</v>
      </c>
      <c r="AA37" s="1">
        <f t="shared" si="12"/>
        <v>0.36972489037040129</v>
      </c>
      <c r="AB37" s="1">
        <f t="shared" si="13"/>
        <v>58.729133468834696</v>
      </c>
      <c r="AC37" s="1">
        <v>6</v>
      </c>
      <c r="AD37" s="1">
        <f t="shared" si="14"/>
        <v>19.576377822944895</v>
      </c>
      <c r="AE37" s="1" t="s">
        <v>2</v>
      </c>
      <c r="AF37" s="1">
        <f t="shared" si="15"/>
        <v>0</v>
      </c>
      <c r="AG37" s="1">
        <f t="shared" si="16"/>
        <v>1.1015600347244199</v>
      </c>
      <c r="AH37" s="1">
        <f t="shared" si="17"/>
        <v>3.4139067814351519E-2</v>
      </c>
      <c r="AI37" s="1">
        <f t="shared" si="18"/>
        <v>8581735899</v>
      </c>
      <c r="AJ37" s="1">
        <f t="shared" si="19"/>
        <v>243007894.80000001</v>
      </c>
      <c r="AK37" s="1">
        <f t="shared" si="20"/>
        <v>243.0078948</v>
      </c>
      <c r="AL37" s="1" t="s">
        <v>203</v>
      </c>
      <c r="AM37" s="1" t="s">
        <v>2</v>
      </c>
      <c r="AN37" s="1" t="s">
        <v>71</v>
      </c>
      <c r="AO37" s="1" t="s">
        <v>204</v>
      </c>
      <c r="AP37" s="1" t="s">
        <v>2</v>
      </c>
      <c r="AQ37" s="1" t="s">
        <v>2</v>
      </c>
      <c r="AR37" s="1" t="s">
        <v>2</v>
      </c>
      <c r="AS37" s="1">
        <v>0</v>
      </c>
      <c r="AT37" s="1" t="s">
        <v>2</v>
      </c>
      <c r="AU37" s="1" t="s">
        <v>2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 t="s">
        <v>17</v>
      </c>
    </row>
    <row r="38" spans="1:99" s="1" customFormat="1" x14ac:dyDescent="0.25">
      <c r="A38" s="1" t="s">
        <v>205</v>
      </c>
      <c r="C38" s="1" t="s">
        <v>206</v>
      </c>
      <c r="D38" s="1">
        <v>1937</v>
      </c>
      <c r="E38" s="1">
        <f t="shared" si="21"/>
        <v>78</v>
      </c>
      <c r="F38" s="1">
        <v>8</v>
      </c>
      <c r="G38" s="1">
        <v>12</v>
      </c>
      <c r="H38" s="1">
        <v>1450</v>
      </c>
      <c r="I38" s="1">
        <v>17768</v>
      </c>
      <c r="J38" s="1">
        <v>16570</v>
      </c>
      <c r="K38" s="1">
        <v>17768</v>
      </c>
      <c r="L38" s="1">
        <f t="shared" si="0"/>
        <v>773972303.20000005</v>
      </c>
      <c r="M38" s="1">
        <v>366</v>
      </c>
      <c r="N38" s="1">
        <f t="shared" si="1"/>
        <v>15942960</v>
      </c>
      <c r="O38" s="1">
        <f t="shared" si="2"/>
        <v>0.57187500000000002</v>
      </c>
      <c r="P38" s="1">
        <f t="shared" si="3"/>
        <v>1481150.76</v>
      </c>
      <c r="Q38" s="1">
        <f t="shared" si="4"/>
        <v>1.48115076</v>
      </c>
      <c r="R38" s="1">
        <v>0</v>
      </c>
      <c r="S38" s="1">
        <f t="shared" si="5"/>
        <v>0</v>
      </c>
      <c r="T38" s="1">
        <f t="shared" si="6"/>
        <v>0</v>
      </c>
      <c r="U38" s="1">
        <f t="shared" si="7"/>
        <v>0</v>
      </c>
      <c r="V38" s="1">
        <v>28529.299142</v>
      </c>
      <c r="W38" s="1">
        <f t="shared" si="8"/>
        <v>8.6957303784815991</v>
      </c>
      <c r="X38" s="1">
        <f t="shared" si="9"/>
        <v>5.4032780816999484</v>
      </c>
      <c r="Y38" s="1">
        <f t="shared" si="10"/>
        <v>2.0155859563687173</v>
      </c>
      <c r="Z38" s="1">
        <f t="shared" si="11"/>
        <v>48.546336640122036</v>
      </c>
      <c r="AA38" s="1">
        <f t="shared" si="12"/>
        <v>0.42545285755355566</v>
      </c>
      <c r="AB38" s="1">
        <f t="shared" si="13"/>
        <v>18.204876240045763</v>
      </c>
      <c r="AC38" s="1">
        <v>8</v>
      </c>
      <c r="AD38" s="1">
        <f t="shared" si="14"/>
        <v>6.0682920800152544</v>
      </c>
      <c r="AE38" s="1">
        <v>154.869</v>
      </c>
      <c r="AF38" s="1">
        <f t="shared" si="15"/>
        <v>0</v>
      </c>
      <c r="AG38" s="1">
        <f t="shared" si="16"/>
        <v>1.0775003834125267</v>
      </c>
      <c r="AH38" s="1">
        <f t="shared" si="17"/>
        <v>7.2467727940255633E-2</v>
      </c>
      <c r="AI38" s="1">
        <f t="shared" si="18"/>
        <v>721787543</v>
      </c>
      <c r="AJ38" s="1">
        <f t="shared" si="19"/>
        <v>20438763.600000001</v>
      </c>
      <c r="AK38" s="1">
        <f t="shared" si="20"/>
        <v>20.438763600000001</v>
      </c>
      <c r="AL38" s="1" t="s">
        <v>207</v>
      </c>
      <c r="AM38" s="1" t="s">
        <v>2</v>
      </c>
      <c r="AN38" s="1" t="s">
        <v>208</v>
      </c>
      <c r="AO38" s="1" t="s">
        <v>209</v>
      </c>
      <c r="AP38" s="1" t="s">
        <v>210</v>
      </c>
      <c r="AQ38" s="1" t="s">
        <v>211</v>
      </c>
      <c r="AR38" s="1" t="s">
        <v>212</v>
      </c>
      <c r="AS38" s="1">
        <v>1</v>
      </c>
      <c r="AT38" s="1" t="s">
        <v>213</v>
      </c>
      <c r="AU38" s="1" t="s">
        <v>214</v>
      </c>
      <c r="AV38" s="1">
        <v>8</v>
      </c>
      <c r="AW38" s="2">
        <v>45</v>
      </c>
      <c r="AX38" s="2">
        <v>53</v>
      </c>
      <c r="AY38" s="2">
        <v>1</v>
      </c>
      <c r="AZ38" s="2">
        <v>4.7</v>
      </c>
      <c r="BA38" s="2">
        <v>25.7</v>
      </c>
      <c r="BB38" s="2">
        <v>0.1</v>
      </c>
      <c r="BC38" s="2">
        <v>0.2</v>
      </c>
      <c r="BD38" s="2">
        <v>0.1</v>
      </c>
      <c r="BE38" s="2">
        <v>0.7</v>
      </c>
      <c r="BF38" s="2">
        <v>29.1</v>
      </c>
      <c r="BG38" s="2">
        <v>10.5</v>
      </c>
      <c r="BH38" s="2">
        <v>12.7</v>
      </c>
      <c r="BI38" s="2">
        <v>1.1000000000000001</v>
      </c>
      <c r="BJ38" s="2">
        <v>0.2</v>
      </c>
      <c r="BK38" s="2">
        <v>3.4</v>
      </c>
      <c r="BL38" s="2">
        <v>4.2</v>
      </c>
      <c r="BM38" s="1">
        <v>0</v>
      </c>
      <c r="BN38" s="2">
        <v>7.2</v>
      </c>
      <c r="BO38" s="2">
        <v>17654</v>
      </c>
      <c r="BP38" s="2">
        <v>2067</v>
      </c>
      <c r="BQ38" s="2">
        <v>38</v>
      </c>
      <c r="BR38" s="2">
        <v>4</v>
      </c>
      <c r="BS38" s="2">
        <v>0.15</v>
      </c>
      <c r="BT38" s="2">
        <v>0.02</v>
      </c>
      <c r="BU38" s="2">
        <v>27172</v>
      </c>
      <c r="BV38" s="2">
        <v>59</v>
      </c>
      <c r="BW38" s="2">
        <v>0.23</v>
      </c>
      <c r="BX38" s="2">
        <v>88041</v>
      </c>
      <c r="BY38" s="2">
        <v>2315</v>
      </c>
      <c r="BZ38" s="2">
        <v>190</v>
      </c>
      <c r="CA38" s="2">
        <v>5</v>
      </c>
      <c r="CB38" s="2">
        <v>0.64</v>
      </c>
      <c r="CC38" s="2">
        <v>0.02</v>
      </c>
      <c r="CD38" s="2">
        <v>11</v>
      </c>
      <c r="CE38" s="2">
        <v>29</v>
      </c>
      <c r="CF38" s="2">
        <v>2</v>
      </c>
      <c r="CG38" s="2">
        <v>3</v>
      </c>
      <c r="CH38" s="2">
        <v>41</v>
      </c>
      <c r="CI38" s="2">
        <v>29</v>
      </c>
      <c r="CJ38" s="2">
        <v>52</v>
      </c>
      <c r="CK38" s="2">
        <v>15</v>
      </c>
      <c r="CL38" s="2">
        <v>5</v>
      </c>
      <c r="CM38" s="2">
        <v>1</v>
      </c>
      <c r="CN38" s="2">
        <v>2</v>
      </c>
      <c r="CO38" s="1">
        <v>0</v>
      </c>
      <c r="CP38" s="1">
        <v>0</v>
      </c>
      <c r="CQ38" s="2">
        <v>2</v>
      </c>
      <c r="CR38" s="2">
        <v>8</v>
      </c>
      <c r="CS38" s="2">
        <v>0.72579000000000005</v>
      </c>
      <c r="CT38" s="2">
        <v>0.49443999999999999</v>
      </c>
      <c r="CU38" s="1" t="s">
        <v>17</v>
      </c>
    </row>
    <row r="39" spans="1:99" s="1" customFormat="1" x14ac:dyDescent="0.25">
      <c r="A39" s="1" t="s">
        <v>215</v>
      </c>
      <c r="B39" s="1" t="s">
        <v>216</v>
      </c>
      <c r="C39" s="1" t="s">
        <v>217</v>
      </c>
      <c r="D39" s="1">
        <v>1941</v>
      </c>
      <c r="E39" s="1">
        <f t="shared" si="21"/>
        <v>74</v>
      </c>
      <c r="F39" s="1">
        <v>10</v>
      </c>
      <c r="G39" s="1">
        <v>12</v>
      </c>
      <c r="H39" s="1">
        <v>1800</v>
      </c>
      <c r="I39" s="1">
        <v>10814</v>
      </c>
      <c r="J39" s="1">
        <v>8368</v>
      </c>
      <c r="K39" s="1">
        <v>10814</v>
      </c>
      <c r="L39" s="1">
        <f t="shared" si="0"/>
        <v>471056758.60000002</v>
      </c>
      <c r="M39" s="1">
        <v>785</v>
      </c>
      <c r="N39" s="1">
        <f t="shared" si="1"/>
        <v>34194600</v>
      </c>
      <c r="O39" s="1">
        <f t="shared" si="2"/>
        <v>1.2265625</v>
      </c>
      <c r="P39" s="1">
        <f t="shared" si="3"/>
        <v>3176785.1</v>
      </c>
      <c r="Q39" s="1">
        <f t="shared" si="4"/>
        <v>3.1767851</v>
      </c>
      <c r="R39" s="1">
        <v>0</v>
      </c>
      <c r="S39" s="1">
        <f t="shared" si="5"/>
        <v>0</v>
      </c>
      <c r="T39" s="1">
        <f t="shared" si="6"/>
        <v>0</v>
      </c>
      <c r="U39" s="1">
        <f t="shared" si="7"/>
        <v>0</v>
      </c>
      <c r="V39" s="1">
        <v>25370.874532999998</v>
      </c>
      <c r="W39" s="1">
        <f t="shared" si="8"/>
        <v>7.7330425576583988</v>
      </c>
      <c r="X39" s="1">
        <f t="shared" si="9"/>
        <v>4.8050914113030023</v>
      </c>
      <c r="Y39" s="1">
        <f t="shared" si="10"/>
        <v>1.2239153253122954</v>
      </c>
      <c r="Z39" s="1">
        <f t="shared" si="11"/>
        <v>13.775764553467507</v>
      </c>
      <c r="AA39" s="1">
        <f t="shared" si="12"/>
        <v>0.7491980125648795</v>
      </c>
      <c r="AB39" s="1">
        <f t="shared" si="13"/>
        <v>4.1327293660402518</v>
      </c>
      <c r="AC39" s="1">
        <v>10</v>
      </c>
      <c r="AD39" s="1">
        <f t="shared" si="14"/>
        <v>1.3775764553467507</v>
      </c>
      <c r="AE39" s="1" t="s">
        <v>2</v>
      </c>
      <c r="AF39" s="1">
        <f t="shared" si="15"/>
        <v>0</v>
      </c>
      <c r="AG39" s="1">
        <f t="shared" si="16"/>
        <v>0.20877687659712765</v>
      </c>
      <c r="AH39" s="1">
        <f t="shared" si="17"/>
        <v>0.30777550563311645</v>
      </c>
      <c r="AI39" s="1">
        <f t="shared" si="18"/>
        <v>364509243.19999999</v>
      </c>
      <c r="AJ39" s="1">
        <f t="shared" si="19"/>
        <v>10321760.640000001</v>
      </c>
      <c r="AK39" s="1">
        <f t="shared" si="20"/>
        <v>10.321760640000001</v>
      </c>
      <c r="AL39" s="1" t="s">
        <v>218</v>
      </c>
      <c r="AM39" s="1" t="s">
        <v>2</v>
      </c>
      <c r="AN39" s="1" t="s">
        <v>219</v>
      </c>
      <c r="AO39" s="1" t="s">
        <v>220</v>
      </c>
      <c r="AP39" s="1" t="s">
        <v>2</v>
      </c>
      <c r="AQ39" s="1" t="s">
        <v>2</v>
      </c>
      <c r="AR39" s="1" t="s">
        <v>2</v>
      </c>
      <c r="AS39" s="1">
        <v>0</v>
      </c>
      <c r="AT39" s="1" t="s">
        <v>2</v>
      </c>
      <c r="AU39" s="1" t="s">
        <v>2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T39" s="1">
        <v>0</v>
      </c>
      <c r="CU39" s="1" t="s">
        <v>17</v>
      </c>
    </row>
    <row r="40" spans="1:99" s="1" customFormat="1" x14ac:dyDescent="0.25">
      <c r="A40" s="1" t="s">
        <v>221</v>
      </c>
      <c r="C40" s="1" t="s">
        <v>222</v>
      </c>
      <c r="D40" s="1">
        <v>1920</v>
      </c>
      <c r="E40" s="1">
        <f t="shared" si="21"/>
        <v>95</v>
      </c>
      <c r="F40" s="1">
        <v>9</v>
      </c>
      <c r="G40" s="1">
        <v>9</v>
      </c>
      <c r="H40" s="1">
        <v>13000</v>
      </c>
      <c r="I40" s="1">
        <v>5500</v>
      </c>
      <c r="J40" s="1">
        <v>2772</v>
      </c>
      <c r="K40" s="1">
        <v>5500</v>
      </c>
      <c r="L40" s="1">
        <f t="shared" si="0"/>
        <v>239579450</v>
      </c>
      <c r="M40" s="1">
        <v>821.12793248000003</v>
      </c>
      <c r="N40" s="1">
        <f t="shared" si="1"/>
        <v>35768332.738828801</v>
      </c>
      <c r="O40" s="1">
        <f t="shared" si="2"/>
        <v>1.2830123945</v>
      </c>
      <c r="P40" s="1">
        <f t="shared" si="3"/>
        <v>3322989.7848360129</v>
      </c>
      <c r="Q40" s="1">
        <f t="shared" si="4"/>
        <v>3.3229897848360133</v>
      </c>
      <c r="R40" s="1">
        <v>0</v>
      </c>
      <c r="S40" s="1">
        <f t="shared" si="5"/>
        <v>0</v>
      </c>
      <c r="T40" s="1">
        <f t="shared" si="6"/>
        <v>0</v>
      </c>
      <c r="U40" s="1">
        <f t="shared" si="7"/>
        <v>0</v>
      </c>
      <c r="V40" s="1">
        <v>44127.821250000001</v>
      </c>
      <c r="W40" s="1">
        <f t="shared" si="8"/>
        <v>13.450159916999999</v>
      </c>
      <c r="X40" s="1">
        <f t="shared" si="9"/>
        <v>8.3575445778224999</v>
      </c>
      <c r="Y40" s="1">
        <f t="shared" si="10"/>
        <v>2.0814109547949418</v>
      </c>
      <c r="Z40" s="1">
        <f t="shared" si="11"/>
        <v>6.6980882712467409</v>
      </c>
      <c r="AA40" s="1">
        <f t="shared" si="12"/>
        <v>3.9337079176053051</v>
      </c>
      <c r="AB40" s="1">
        <f t="shared" si="13"/>
        <v>2.2326960904155806</v>
      </c>
      <c r="AC40" s="1">
        <v>9</v>
      </c>
      <c r="AD40" s="1">
        <f t="shared" si="14"/>
        <v>0.74423203013852679</v>
      </c>
      <c r="AE40" s="1">
        <v>12.9778</v>
      </c>
      <c r="AF40" s="1">
        <f t="shared" si="15"/>
        <v>0</v>
      </c>
      <c r="AG40" s="1">
        <f t="shared" si="16"/>
        <v>9.925375968518442E-2</v>
      </c>
      <c r="AH40" s="1">
        <f t="shared" si="17"/>
        <v>0.9718599115100004</v>
      </c>
      <c r="AI40" s="1">
        <f t="shared" si="18"/>
        <v>120748042.8</v>
      </c>
      <c r="AJ40" s="1">
        <f t="shared" si="19"/>
        <v>3419206.56</v>
      </c>
      <c r="AK40" s="1">
        <f t="shared" si="20"/>
        <v>3.4192065600000001</v>
      </c>
      <c r="AL40" s="1" t="s">
        <v>223</v>
      </c>
      <c r="AM40" s="1" t="s">
        <v>2</v>
      </c>
      <c r="AN40" s="1" t="s">
        <v>224</v>
      </c>
      <c r="AO40" s="1" t="s">
        <v>225</v>
      </c>
      <c r="AP40" s="1" t="s">
        <v>226</v>
      </c>
      <c r="AQ40" s="1" t="s">
        <v>227</v>
      </c>
      <c r="AR40" s="1" t="s">
        <v>228</v>
      </c>
      <c r="AS40" s="1">
        <v>1</v>
      </c>
      <c r="AT40" s="1" t="s">
        <v>229</v>
      </c>
      <c r="AU40" s="1" t="s">
        <v>230</v>
      </c>
      <c r="AV40" s="1">
        <v>6</v>
      </c>
      <c r="AW40" s="2">
        <v>62</v>
      </c>
      <c r="AX40" s="2">
        <v>37</v>
      </c>
      <c r="AY40" s="2">
        <v>1</v>
      </c>
      <c r="AZ40" s="2">
        <v>1.8</v>
      </c>
      <c r="BA40" s="2">
        <v>2.5</v>
      </c>
      <c r="BB40" s="2">
        <v>0.3</v>
      </c>
      <c r="BC40" s="2">
        <v>0.5</v>
      </c>
      <c r="BD40" s="2">
        <v>0.1</v>
      </c>
      <c r="BE40" s="2">
        <v>0.4</v>
      </c>
      <c r="BF40" s="2">
        <v>2</v>
      </c>
      <c r="BG40" s="2">
        <v>0.1</v>
      </c>
      <c r="BH40" s="2">
        <v>0.3</v>
      </c>
      <c r="BI40" s="1">
        <v>0</v>
      </c>
      <c r="BJ40" s="1">
        <v>0</v>
      </c>
      <c r="BK40" s="2">
        <v>8</v>
      </c>
      <c r="BL40" s="2">
        <v>84</v>
      </c>
      <c r="BM40" s="1">
        <v>0</v>
      </c>
      <c r="BN40" s="1">
        <v>0</v>
      </c>
      <c r="BO40" s="2">
        <v>2899</v>
      </c>
      <c r="BP40" s="2">
        <v>694</v>
      </c>
      <c r="BQ40" s="2">
        <v>11</v>
      </c>
      <c r="BR40" s="2">
        <v>3</v>
      </c>
      <c r="BS40" s="2">
        <v>0.1</v>
      </c>
      <c r="BT40" s="2">
        <v>0.02</v>
      </c>
      <c r="BU40" s="2">
        <v>6945</v>
      </c>
      <c r="BV40" s="2">
        <v>27</v>
      </c>
      <c r="BW40" s="2">
        <v>0.24</v>
      </c>
      <c r="BX40" s="2">
        <v>394808</v>
      </c>
      <c r="BY40" s="2">
        <v>31531</v>
      </c>
      <c r="BZ40" s="2">
        <v>1518</v>
      </c>
      <c r="CA40" s="2">
        <v>121</v>
      </c>
      <c r="CB40" s="2">
        <v>34.6</v>
      </c>
      <c r="CC40" s="2">
        <v>2.86</v>
      </c>
      <c r="CD40" s="2">
        <v>1</v>
      </c>
      <c r="CE40" s="2">
        <v>2</v>
      </c>
      <c r="CF40" s="2">
        <v>81</v>
      </c>
      <c r="CG40" s="2">
        <v>33</v>
      </c>
      <c r="CH40" s="2">
        <v>5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2">
        <v>13</v>
      </c>
      <c r="CR40" s="2">
        <v>64</v>
      </c>
      <c r="CS40" s="2">
        <v>0.39972999999999997</v>
      </c>
      <c r="CT40" s="2">
        <v>0.30192999999999998</v>
      </c>
      <c r="CU40" s="1" t="s">
        <v>6</v>
      </c>
    </row>
    <row r="41" spans="1:99" s="1" customFormat="1" x14ac:dyDescent="0.25">
      <c r="A41" s="1" t="s">
        <v>231</v>
      </c>
      <c r="C41" s="1" t="s">
        <v>232</v>
      </c>
      <c r="D41" s="1">
        <v>1946</v>
      </c>
      <c r="E41" s="1">
        <f t="shared" si="21"/>
        <v>69</v>
      </c>
      <c r="F41" s="1">
        <v>6</v>
      </c>
      <c r="G41" s="1">
        <v>8</v>
      </c>
      <c r="H41" s="1">
        <v>1735</v>
      </c>
      <c r="I41" s="1">
        <v>19020</v>
      </c>
      <c r="J41" s="1">
        <v>13014</v>
      </c>
      <c r="K41" s="1">
        <v>19020</v>
      </c>
      <c r="L41" s="1">
        <f t="shared" si="0"/>
        <v>828509298</v>
      </c>
      <c r="M41" s="1">
        <v>2229.0002625000002</v>
      </c>
      <c r="N41" s="1">
        <f t="shared" si="1"/>
        <v>97095251.434500009</v>
      </c>
      <c r="O41" s="1">
        <f t="shared" si="2"/>
        <v>3.4828129101562504</v>
      </c>
      <c r="P41" s="1">
        <f t="shared" si="3"/>
        <v>9020452.0023007505</v>
      </c>
      <c r="Q41" s="1">
        <f t="shared" si="4"/>
        <v>9.0204520023007504</v>
      </c>
      <c r="R41" s="1">
        <v>0</v>
      </c>
      <c r="S41" s="1">
        <f t="shared" si="5"/>
        <v>0</v>
      </c>
      <c r="T41" s="1">
        <f t="shared" si="6"/>
        <v>0</v>
      </c>
      <c r="U41" s="1">
        <f t="shared" si="7"/>
        <v>0</v>
      </c>
      <c r="V41" s="1">
        <v>105746.43636000001</v>
      </c>
      <c r="W41" s="1">
        <f t="shared" si="8"/>
        <v>32.231513802527999</v>
      </c>
      <c r="X41" s="1">
        <f t="shared" si="9"/>
        <v>20.027740567965843</v>
      </c>
      <c r="Y41" s="1">
        <f t="shared" si="10"/>
        <v>3.0273417093996722</v>
      </c>
      <c r="Z41" s="1">
        <f t="shared" si="11"/>
        <v>8.5329538340905202</v>
      </c>
      <c r="AA41" s="1">
        <f t="shared" si="12"/>
        <v>2.0078801615831172</v>
      </c>
      <c r="AB41" s="1">
        <f t="shared" si="13"/>
        <v>4.2664769170452601</v>
      </c>
      <c r="AC41" s="1">
        <v>6</v>
      </c>
      <c r="AD41" s="1">
        <f t="shared" si="14"/>
        <v>1.42215897234842</v>
      </c>
      <c r="AE41" s="1">
        <v>16.0656</v>
      </c>
      <c r="AF41" s="1">
        <f t="shared" si="15"/>
        <v>0</v>
      </c>
      <c r="AG41" s="1">
        <f t="shared" si="16"/>
        <v>7.6744250507953971E-2</v>
      </c>
      <c r="AH41" s="1">
        <f t="shared" si="17"/>
        <v>0.56193409763185909</v>
      </c>
      <c r="AI41" s="1">
        <f t="shared" si="18"/>
        <v>566888538.60000002</v>
      </c>
      <c r="AJ41" s="1">
        <f t="shared" si="19"/>
        <v>16052508.720000001</v>
      </c>
      <c r="AK41" s="1">
        <f t="shared" si="20"/>
        <v>16.052508720000002</v>
      </c>
      <c r="AL41" s="1" t="s">
        <v>233</v>
      </c>
      <c r="AM41" s="1" t="s">
        <v>2</v>
      </c>
      <c r="AN41" s="1" t="s">
        <v>234</v>
      </c>
      <c r="AO41" s="1" t="s">
        <v>235</v>
      </c>
      <c r="AP41" s="1" t="s">
        <v>236</v>
      </c>
      <c r="AQ41" s="1" t="s">
        <v>237</v>
      </c>
      <c r="AR41" s="1" t="s">
        <v>238</v>
      </c>
      <c r="AS41" s="1">
        <v>1</v>
      </c>
      <c r="AT41" s="1" t="s">
        <v>239</v>
      </c>
      <c r="AU41" s="1" t="s">
        <v>240</v>
      </c>
      <c r="AV41" s="1">
        <v>6</v>
      </c>
      <c r="AW41" s="2">
        <v>58</v>
      </c>
      <c r="AX41" s="2">
        <v>41</v>
      </c>
      <c r="AY41" s="2">
        <v>1</v>
      </c>
      <c r="AZ41" s="2">
        <v>1.6</v>
      </c>
      <c r="BA41" s="2">
        <v>6.8</v>
      </c>
      <c r="BB41" s="2">
        <v>0.4</v>
      </c>
      <c r="BC41" s="2">
        <v>1.2</v>
      </c>
      <c r="BD41" s="2">
        <v>0.2</v>
      </c>
      <c r="BE41" s="2">
        <v>0.5</v>
      </c>
      <c r="BF41" s="2">
        <v>3.2</v>
      </c>
      <c r="BG41" s="1">
        <v>0</v>
      </c>
      <c r="BH41" s="2">
        <v>0.1</v>
      </c>
      <c r="BI41" s="1">
        <v>0</v>
      </c>
      <c r="BJ41" s="1">
        <v>0</v>
      </c>
      <c r="BK41" s="2">
        <v>9.6999999999999993</v>
      </c>
      <c r="BL41" s="2">
        <v>76.3</v>
      </c>
      <c r="BM41" s="1">
        <v>0</v>
      </c>
      <c r="BN41" s="1">
        <v>0</v>
      </c>
      <c r="BO41" s="2">
        <v>2378</v>
      </c>
      <c r="BP41" s="2">
        <v>374</v>
      </c>
      <c r="BQ41" s="2">
        <v>24</v>
      </c>
      <c r="BR41" s="2">
        <v>4</v>
      </c>
      <c r="BS41" s="2">
        <v>0.17</v>
      </c>
      <c r="BT41" s="2">
        <v>0.03</v>
      </c>
      <c r="BU41" s="2">
        <v>5529</v>
      </c>
      <c r="BV41" s="2">
        <v>56</v>
      </c>
      <c r="BW41" s="2">
        <v>0.4</v>
      </c>
      <c r="BX41" s="2">
        <v>162646</v>
      </c>
      <c r="BY41" s="2">
        <v>5598</v>
      </c>
      <c r="BZ41" s="2">
        <v>1643</v>
      </c>
      <c r="CA41" s="2">
        <v>57</v>
      </c>
      <c r="CB41" s="2">
        <v>11.33</v>
      </c>
      <c r="CC41" s="2">
        <v>0.41</v>
      </c>
      <c r="CD41" s="2">
        <v>3</v>
      </c>
      <c r="CE41" s="2">
        <v>11</v>
      </c>
      <c r="CF41" s="2">
        <v>84</v>
      </c>
      <c r="CG41" s="2">
        <v>48</v>
      </c>
      <c r="CH41" s="2">
        <v>7</v>
      </c>
      <c r="CI41" s="1">
        <v>0</v>
      </c>
      <c r="CJ41" s="2">
        <v>1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2">
        <v>5</v>
      </c>
      <c r="CR41" s="2">
        <v>40</v>
      </c>
      <c r="CS41" s="2">
        <v>0.56157000000000001</v>
      </c>
      <c r="CT41" s="2">
        <v>0.38612000000000002</v>
      </c>
      <c r="CU41" s="1" t="s">
        <v>6</v>
      </c>
    </row>
    <row r="42" spans="1:99" s="1" customFormat="1" x14ac:dyDescent="0.25">
      <c r="A42" s="1" t="s">
        <v>241</v>
      </c>
      <c r="C42" s="1" t="s">
        <v>242</v>
      </c>
      <c r="F42" s="1">
        <v>0</v>
      </c>
      <c r="G42" s="1">
        <v>8</v>
      </c>
      <c r="H42" s="1">
        <v>19</v>
      </c>
      <c r="I42" s="1">
        <v>11505</v>
      </c>
      <c r="J42" s="1">
        <v>3768</v>
      </c>
      <c r="K42" s="1">
        <v>11505</v>
      </c>
      <c r="L42" s="1">
        <f t="shared" si="0"/>
        <v>501156649.5</v>
      </c>
      <c r="M42" s="1">
        <v>1884</v>
      </c>
      <c r="N42" s="1">
        <f t="shared" si="1"/>
        <v>82067040</v>
      </c>
      <c r="O42" s="1">
        <f t="shared" si="2"/>
        <v>2.9437500000000001</v>
      </c>
      <c r="P42" s="1">
        <f t="shared" si="3"/>
        <v>7624284.2400000002</v>
      </c>
      <c r="Q42" s="1">
        <f t="shared" si="4"/>
        <v>7.6242842400000006</v>
      </c>
      <c r="R42" s="1">
        <v>10</v>
      </c>
      <c r="S42" s="1">
        <f t="shared" si="5"/>
        <v>25.899899999999999</v>
      </c>
      <c r="T42" s="1">
        <f t="shared" si="6"/>
        <v>6400</v>
      </c>
      <c r="U42" s="1">
        <f t="shared" si="7"/>
        <v>278800000</v>
      </c>
      <c r="V42" s="1">
        <v>45933.991491000001</v>
      </c>
      <c r="W42" s="1">
        <f t="shared" si="8"/>
        <v>14.000680606456799</v>
      </c>
      <c r="X42" s="1">
        <f t="shared" si="9"/>
        <v>8.6996223844464549</v>
      </c>
      <c r="Y42" s="1">
        <f t="shared" si="10"/>
        <v>1.4303571789031484</v>
      </c>
      <c r="Z42" s="1">
        <f t="shared" si="11"/>
        <v>6.1066738790627761</v>
      </c>
      <c r="AA42" s="1">
        <f t="shared" si="12"/>
        <v>3.0123549360098476</v>
      </c>
      <c r="AB42" s="1" t="e">
        <f t="shared" si="13"/>
        <v>#DIV/0!</v>
      </c>
      <c r="AC42" s="1">
        <v>0</v>
      </c>
      <c r="AD42" s="1" t="e">
        <f t="shared" si="14"/>
        <v>#DIV/0!</v>
      </c>
      <c r="AE42" s="1">
        <v>28.860600000000002</v>
      </c>
      <c r="AF42" s="1">
        <f t="shared" si="15"/>
        <v>3.397027600849257</v>
      </c>
      <c r="AG42" s="1">
        <f t="shared" si="16"/>
        <v>5.9740078816106754E-2</v>
      </c>
      <c r="AH42" s="1">
        <f t="shared" si="17"/>
        <v>1.6404238414891203</v>
      </c>
      <c r="AI42" s="1">
        <f t="shared" si="18"/>
        <v>164133703.20000002</v>
      </c>
      <c r="AJ42" s="1">
        <f t="shared" si="19"/>
        <v>4647752.6399999997</v>
      </c>
      <c r="AK42" s="1">
        <f t="shared" si="20"/>
        <v>4.6477526399999993</v>
      </c>
      <c r="AL42" s="1" t="s">
        <v>243</v>
      </c>
      <c r="AM42" s="1" t="s">
        <v>2</v>
      </c>
      <c r="AN42" s="1" t="s">
        <v>244</v>
      </c>
      <c r="AO42" s="1" t="s">
        <v>245</v>
      </c>
      <c r="AP42" s="1" t="s">
        <v>246</v>
      </c>
      <c r="AQ42" s="1" t="s">
        <v>237</v>
      </c>
      <c r="AR42" s="1" t="s">
        <v>247</v>
      </c>
      <c r="AS42" s="1">
        <v>1</v>
      </c>
      <c r="AT42" s="1" t="s">
        <v>248</v>
      </c>
      <c r="AU42" s="1" t="s">
        <v>249</v>
      </c>
      <c r="AV42" s="1">
        <v>6</v>
      </c>
      <c r="AW42" s="2">
        <v>68</v>
      </c>
      <c r="AX42" s="2">
        <v>31</v>
      </c>
      <c r="AY42" s="2">
        <v>1</v>
      </c>
      <c r="AZ42" s="2">
        <v>0.5</v>
      </c>
      <c r="BA42" s="2">
        <v>1</v>
      </c>
      <c r="BB42" s="2">
        <v>0.2</v>
      </c>
      <c r="BC42" s="2">
        <v>1</v>
      </c>
      <c r="BD42" s="2">
        <v>0.5</v>
      </c>
      <c r="BE42" s="2">
        <v>2.1</v>
      </c>
      <c r="BF42" s="2">
        <v>1.5</v>
      </c>
      <c r="BG42" s="1">
        <v>0</v>
      </c>
      <c r="BH42" s="1">
        <v>0</v>
      </c>
      <c r="BI42" s="1">
        <v>0</v>
      </c>
      <c r="BJ42" s="1">
        <v>0</v>
      </c>
      <c r="BK42" s="2">
        <v>2.1</v>
      </c>
      <c r="BL42" s="2">
        <v>91</v>
      </c>
      <c r="BM42" s="1">
        <v>0</v>
      </c>
      <c r="BN42" s="1">
        <v>0</v>
      </c>
      <c r="BO42" s="2">
        <v>2807</v>
      </c>
      <c r="BP42" s="2">
        <v>470</v>
      </c>
      <c r="BQ42" s="2">
        <v>23</v>
      </c>
      <c r="BR42" s="2">
        <v>4</v>
      </c>
      <c r="BS42" s="2">
        <v>0.16</v>
      </c>
      <c r="BT42" s="2">
        <v>0.03</v>
      </c>
      <c r="BU42" s="2">
        <v>6584</v>
      </c>
      <c r="BV42" s="2">
        <v>53</v>
      </c>
      <c r="BW42" s="2">
        <v>0.37</v>
      </c>
      <c r="BX42" s="2">
        <v>264575</v>
      </c>
      <c r="BY42" s="2">
        <v>9310</v>
      </c>
      <c r="BZ42" s="2">
        <v>2134</v>
      </c>
      <c r="CA42" s="2">
        <v>75</v>
      </c>
      <c r="CB42" s="2">
        <v>10.27</v>
      </c>
      <c r="CC42" s="2">
        <v>0.38</v>
      </c>
      <c r="CD42" s="2">
        <v>2</v>
      </c>
      <c r="CE42" s="2">
        <v>7</v>
      </c>
      <c r="CF42" s="2">
        <v>89</v>
      </c>
      <c r="CG42" s="2">
        <v>57</v>
      </c>
      <c r="CH42" s="2">
        <v>6</v>
      </c>
      <c r="CI42" s="1">
        <v>0</v>
      </c>
      <c r="CJ42" s="1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2">
        <v>4</v>
      </c>
      <c r="CR42" s="2">
        <v>36</v>
      </c>
      <c r="CS42" s="2">
        <v>0.34305999999999998</v>
      </c>
      <c r="CT42" s="2">
        <v>8.7190000000000004E-2</v>
      </c>
      <c r="CU42" s="1" t="s">
        <v>17</v>
      </c>
    </row>
    <row r="43" spans="1:99" s="1" customFormat="1" x14ac:dyDescent="0.25">
      <c r="A43" s="1" t="s">
        <v>250</v>
      </c>
      <c r="C43" s="1" t="s">
        <v>251</v>
      </c>
      <c r="D43" s="1">
        <v>1937</v>
      </c>
      <c r="E43" s="1">
        <f>2015-D43</f>
        <v>78</v>
      </c>
      <c r="F43" s="1">
        <v>7</v>
      </c>
      <c r="G43" s="1">
        <v>10</v>
      </c>
      <c r="H43" s="1">
        <v>4889</v>
      </c>
      <c r="I43" s="1">
        <v>100000</v>
      </c>
      <c r="J43" s="1">
        <v>72571</v>
      </c>
      <c r="K43" s="1">
        <v>100000</v>
      </c>
      <c r="L43" s="1">
        <f t="shared" si="0"/>
        <v>4355990000</v>
      </c>
      <c r="M43" s="1">
        <v>4278.6405537000001</v>
      </c>
      <c r="N43" s="1">
        <f t="shared" si="1"/>
        <v>186377582.51917201</v>
      </c>
      <c r="O43" s="1">
        <f t="shared" si="2"/>
        <v>6.6853758651562503</v>
      </c>
      <c r="P43" s="1">
        <f t="shared" si="3"/>
        <v>17315059.311146382</v>
      </c>
      <c r="Q43" s="1">
        <f t="shared" si="4"/>
        <v>17.315059311146385</v>
      </c>
      <c r="R43" s="1">
        <v>0</v>
      </c>
      <c r="S43" s="1">
        <f t="shared" si="5"/>
        <v>0</v>
      </c>
      <c r="T43" s="1">
        <f t="shared" si="6"/>
        <v>0</v>
      </c>
      <c r="U43" s="1">
        <f t="shared" si="7"/>
        <v>0</v>
      </c>
      <c r="V43" s="1">
        <v>77286.622449000002</v>
      </c>
      <c r="W43" s="1">
        <f t="shared" si="8"/>
        <v>23.556962522455198</v>
      </c>
      <c r="X43" s="1">
        <f t="shared" si="9"/>
        <v>14.637622572105908</v>
      </c>
      <c r="Y43" s="1">
        <f t="shared" si="10"/>
        <v>1.5969899768328806</v>
      </c>
      <c r="Z43" s="1">
        <f t="shared" si="11"/>
        <v>23.371855891262644</v>
      </c>
      <c r="AA43" s="1">
        <f t="shared" si="12"/>
        <v>0.2631625411427666</v>
      </c>
      <c r="AB43" s="1">
        <f t="shared" si="13"/>
        <v>10.016509667683991</v>
      </c>
      <c r="AC43" s="1">
        <v>7</v>
      </c>
      <c r="AD43" s="1">
        <f t="shared" si="14"/>
        <v>3.3388365558946633</v>
      </c>
      <c r="AE43" s="1">
        <v>110.92700000000001</v>
      </c>
      <c r="AF43" s="1">
        <f t="shared" si="15"/>
        <v>0</v>
      </c>
      <c r="AG43" s="1">
        <f t="shared" si="16"/>
        <v>0.15171964266469437</v>
      </c>
      <c r="AH43" s="1">
        <f t="shared" si="17"/>
        <v>0.19343219670258618</v>
      </c>
      <c r="AI43" s="1">
        <f t="shared" si="18"/>
        <v>3161185502.9000001</v>
      </c>
      <c r="AJ43" s="1">
        <f t="shared" si="19"/>
        <v>89514877.079999998</v>
      </c>
      <c r="AK43" s="1">
        <f t="shared" si="20"/>
        <v>89.514877080000005</v>
      </c>
      <c r="AL43" s="1" t="s">
        <v>252</v>
      </c>
      <c r="AM43" s="1" t="s">
        <v>2</v>
      </c>
      <c r="AN43" s="1" t="s">
        <v>253</v>
      </c>
      <c r="AO43" s="1" t="s">
        <v>254</v>
      </c>
      <c r="AP43" s="1" t="s">
        <v>255</v>
      </c>
      <c r="AQ43" s="1" t="s">
        <v>256</v>
      </c>
      <c r="AR43" s="1" t="s">
        <v>257</v>
      </c>
      <c r="AS43" s="1">
        <v>3</v>
      </c>
      <c r="AT43" s="1" t="s">
        <v>258</v>
      </c>
      <c r="AU43" s="1" t="s">
        <v>259</v>
      </c>
      <c r="AV43" s="1">
        <v>6</v>
      </c>
      <c r="AW43" s="2">
        <v>73</v>
      </c>
      <c r="AX43" s="2">
        <v>26</v>
      </c>
      <c r="AY43" s="2">
        <v>1</v>
      </c>
      <c r="AZ43" s="2">
        <v>2.5</v>
      </c>
      <c r="BA43" s="2">
        <v>2.8</v>
      </c>
      <c r="BB43" s="2">
        <v>0.3</v>
      </c>
      <c r="BC43" s="2">
        <v>0.5</v>
      </c>
      <c r="BD43" s="2">
        <v>0.1</v>
      </c>
      <c r="BE43" s="2">
        <v>1.5</v>
      </c>
      <c r="BF43" s="2">
        <v>1</v>
      </c>
      <c r="BG43" s="1">
        <v>0</v>
      </c>
      <c r="BH43" s="1">
        <v>0</v>
      </c>
      <c r="BI43" s="1">
        <v>0</v>
      </c>
      <c r="BJ43" s="1">
        <v>0</v>
      </c>
      <c r="BK43" s="2">
        <v>6.4</v>
      </c>
      <c r="BL43" s="2">
        <v>84.7</v>
      </c>
      <c r="BM43" s="1">
        <v>0</v>
      </c>
      <c r="BN43" s="1">
        <v>0</v>
      </c>
      <c r="BO43" s="2">
        <v>8848</v>
      </c>
      <c r="BP43" s="2">
        <v>2211</v>
      </c>
      <c r="BQ43" s="2">
        <v>7</v>
      </c>
      <c r="BR43" s="2">
        <v>2</v>
      </c>
      <c r="BS43" s="2">
        <v>0.08</v>
      </c>
      <c r="BT43" s="2">
        <v>0.02</v>
      </c>
      <c r="BU43" s="2">
        <v>22570</v>
      </c>
      <c r="BV43" s="2">
        <v>18</v>
      </c>
      <c r="BW43" s="2">
        <v>0.21</v>
      </c>
      <c r="BX43" s="2">
        <v>1129463</v>
      </c>
      <c r="BY43" s="2">
        <v>35644</v>
      </c>
      <c r="BZ43" s="2">
        <v>880</v>
      </c>
      <c r="CA43" s="2">
        <v>28</v>
      </c>
      <c r="CB43" s="2">
        <v>11.54</v>
      </c>
      <c r="CC43" s="2">
        <v>0.39</v>
      </c>
      <c r="CD43" s="2">
        <v>2</v>
      </c>
      <c r="CE43" s="2">
        <v>4</v>
      </c>
      <c r="CF43" s="2">
        <v>84</v>
      </c>
      <c r="CG43" s="2">
        <v>43</v>
      </c>
      <c r="CH43" s="2">
        <v>8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2">
        <v>7</v>
      </c>
      <c r="CR43" s="2">
        <v>53</v>
      </c>
      <c r="CS43" s="2">
        <v>0.38435000000000002</v>
      </c>
      <c r="CT43" s="2">
        <v>0.31220999999999999</v>
      </c>
      <c r="CU43" s="1" t="s">
        <v>6</v>
      </c>
    </row>
    <row r="44" spans="1:99" s="1" customFormat="1" x14ac:dyDescent="0.25">
      <c r="A44" s="1" t="s">
        <v>260</v>
      </c>
      <c r="C44" s="1" t="s">
        <v>261</v>
      </c>
      <c r="D44" s="1">
        <v>1935</v>
      </c>
      <c r="E44" s="1">
        <f>2015-D44</f>
        <v>80</v>
      </c>
      <c r="F44" s="1">
        <v>6</v>
      </c>
      <c r="G44" s="1">
        <v>8</v>
      </c>
      <c r="H44" s="1">
        <v>265</v>
      </c>
      <c r="I44" s="1">
        <v>5000</v>
      </c>
      <c r="J44" s="1">
        <v>3000</v>
      </c>
      <c r="K44" s="1">
        <v>5000</v>
      </c>
      <c r="L44" s="1">
        <f t="shared" si="0"/>
        <v>217799500</v>
      </c>
      <c r="M44" s="1">
        <v>698.47546508000005</v>
      </c>
      <c r="N44" s="1">
        <f t="shared" si="1"/>
        <v>30425591.258884802</v>
      </c>
      <c r="O44" s="1">
        <f t="shared" si="2"/>
        <v>1.0913679141875001</v>
      </c>
      <c r="P44" s="1">
        <f t="shared" si="3"/>
        <v>2826632.4206136493</v>
      </c>
      <c r="Q44" s="1">
        <f t="shared" si="4"/>
        <v>2.8266324206136493</v>
      </c>
      <c r="R44" s="1">
        <v>0</v>
      </c>
      <c r="S44" s="1">
        <f t="shared" si="5"/>
        <v>0</v>
      </c>
      <c r="T44" s="1">
        <f t="shared" si="6"/>
        <v>0</v>
      </c>
      <c r="U44" s="1">
        <f t="shared" si="7"/>
        <v>0</v>
      </c>
      <c r="V44" s="1">
        <v>32619.975353999998</v>
      </c>
      <c r="W44" s="1">
        <f t="shared" si="8"/>
        <v>9.9425684878991998</v>
      </c>
      <c r="X44" s="1">
        <f t="shared" si="9"/>
        <v>6.1780276121954758</v>
      </c>
      <c r="Y44" s="1">
        <f t="shared" si="10"/>
        <v>1.6682410917973591</v>
      </c>
      <c r="Z44" s="1">
        <f t="shared" si="11"/>
        <v>7.1584311426125122</v>
      </c>
      <c r="AA44" s="1">
        <f t="shared" si="12"/>
        <v>2.6868611537814964</v>
      </c>
      <c r="AB44" s="1">
        <f t="shared" si="13"/>
        <v>3.5792155713062557</v>
      </c>
      <c r="AC44" s="1">
        <v>6</v>
      </c>
      <c r="AD44" s="1">
        <f t="shared" si="14"/>
        <v>1.1930718571020853</v>
      </c>
      <c r="AE44" s="1" t="s">
        <v>2</v>
      </c>
      <c r="AF44" s="1">
        <f t="shared" si="15"/>
        <v>0</v>
      </c>
      <c r="AG44" s="1">
        <f t="shared" si="16"/>
        <v>0.11501216718413572</v>
      </c>
      <c r="AH44" s="1">
        <f t="shared" si="17"/>
        <v>0.76386387040828907</v>
      </c>
      <c r="AI44" s="1">
        <f t="shared" si="18"/>
        <v>130679700</v>
      </c>
      <c r="AJ44" s="1">
        <f t="shared" si="19"/>
        <v>3700440</v>
      </c>
      <c r="AK44" s="1">
        <f t="shared" si="20"/>
        <v>3.70044</v>
      </c>
      <c r="AL44" s="1" t="s">
        <v>262</v>
      </c>
      <c r="AM44" s="1" t="s">
        <v>2</v>
      </c>
      <c r="AN44" s="1" t="s">
        <v>263</v>
      </c>
      <c r="AO44" s="1" t="s">
        <v>264</v>
      </c>
      <c r="AP44" s="1" t="s">
        <v>265</v>
      </c>
      <c r="AQ44" s="1" t="s">
        <v>266</v>
      </c>
      <c r="AR44" s="1" t="s">
        <v>2</v>
      </c>
      <c r="AS44" s="1">
        <v>1</v>
      </c>
      <c r="AT44" s="1" t="s">
        <v>267</v>
      </c>
      <c r="AU44" s="1" t="s">
        <v>268</v>
      </c>
      <c r="AV44" s="1">
        <v>6</v>
      </c>
      <c r="AW44" s="2">
        <v>63</v>
      </c>
      <c r="AX44" s="2">
        <v>36</v>
      </c>
      <c r="AY44" s="2">
        <v>1</v>
      </c>
      <c r="AZ44" s="2">
        <v>4.3</v>
      </c>
      <c r="BA44" s="2">
        <v>1.2</v>
      </c>
      <c r="BB44" s="2">
        <v>0.3</v>
      </c>
      <c r="BC44" s="1">
        <v>0</v>
      </c>
      <c r="BD44" s="1">
        <v>0</v>
      </c>
      <c r="BE44" s="2">
        <v>1.4</v>
      </c>
      <c r="BF44" s="2">
        <v>0.8</v>
      </c>
      <c r="BG44" s="1">
        <v>0</v>
      </c>
      <c r="BH44" s="1">
        <v>0</v>
      </c>
      <c r="BI44" s="1">
        <v>0</v>
      </c>
      <c r="BJ44" s="1">
        <v>0</v>
      </c>
      <c r="BK44" s="2">
        <v>8</v>
      </c>
      <c r="BL44" s="2">
        <v>84</v>
      </c>
      <c r="BM44" s="1">
        <v>0</v>
      </c>
      <c r="BN44" s="1">
        <v>0</v>
      </c>
      <c r="BO44" s="2">
        <v>977</v>
      </c>
      <c r="BP44" s="2">
        <v>132</v>
      </c>
      <c r="BQ44" s="2">
        <v>22</v>
      </c>
      <c r="BR44" s="2">
        <v>3</v>
      </c>
      <c r="BS44" s="2">
        <v>0.22</v>
      </c>
      <c r="BT44" s="2">
        <v>0.03</v>
      </c>
      <c r="BU44" s="2">
        <v>2464</v>
      </c>
      <c r="BV44" s="2">
        <v>55</v>
      </c>
      <c r="BW44" s="2">
        <v>0.55000000000000004</v>
      </c>
      <c r="BX44" s="2">
        <v>83670</v>
      </c>
      <c r="BY44" s="2">
        <v>2068</v>
      </c>
      <c r="BZ44" s="2">
        <v>1859</v>
      </c>
      <c r="CA44" s="2">
        <v>46</v>
      </c>
      <c r="CB44" s="2">
        <v>935.18</v>
      </c>
      <c r="CC44" s="2">
        <v>24.84</v>
      </c>
      <c r="CD44" s="1">
        <v>0</v>
      </c>
      <c r="CE44" s="2">
        <v>2</v>
      </c>
      <c r="CF44" s="2">
        <v>87</v>
      </c>
      <c r="CG44" s="2">
        <v>46</v>
      </c>
      <c r="CH44" s="2">
        <v>7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2">
        <v>6</v>
      </c>
      <c r="CR44" s="2">
        <v>52</v>
      </c>
      <c r="CS44" s="1">
        <v>0</v>
      </c>
      <c r="CT44" s="1">
        <v>0</v>
      </c>
      <c r="CU44" s="1" t="s">
        <v>6</v>
      </c>
    </row>
    <row r="45" spans="1:99" s="1" customFormat="1" x14ac:dyDescent="0.25">
      <c r="A45" s="1" t="s">
        <v>269</v>
      </c>
      <c r="C45" s="1" t="s">
        <v>270</v>
      </c>
      <c r="D45" s="1">
        <v>1923</v>
      </c>
      <c r="E45" s="1">
        <f>2015-D45</f>
        <v>92</v>
      </c>
      <c r="F45" s="1">
        <v>7</v>
      </c>
      <c r="G45" s="1">
        <v>9</v>
      </c>
      <c r="H45" s="1">
        <v>1385</v>
      </c>
      <c r="I45" s="1">
        <v>5865</v>
      </c>
      <c r="J45" s="1">
        <v>2346</v>
      </c>
      <c r="K45" s="1">
        <v>5865</v>
      </c>
      <c r="L45" s="1">
        <f t="shared" si="0"/>
        <v>255478813.5</v>
      </c>
      <c r="M45" s="1">
        <v>1163.6826275000001</v>
      </c>
      <c r="N45" s="1">
        <f t="shared" si="1"/>
        <v>50690015.253900006</v>
      </c>
      <c r="O45" s="1">
        <f t="shared" si="2"/>
        <v>1.8182541054687502</v>
      </c>
      <c r="P45" s="1">
        <f t="shared" si="3"/>
        <v>4709260.6779246507</v>
      </c>
      <c r="Q45" s="1">
        <f t="shared" si="4"/>
        <v>4.7092606779246502</v>
      </c>
      <c r="R45" s="1">
        <v>0</v>
      </c>
      <c r="S45" s="1">
        <f t="shared" si="5"/>
        <v>0</v>
      </c>
      <c r="T45" s="1">
        <f t="shared" si="6"/>
        <v>0</v>
      </c>
      <c r="U45" s="1">
        <f t="shared" si="7"/>
        <v>0</v>
      </c>
      <c r="V45" s="1">
        <v>41072.521742999998</v>
      </c>
      <c r="W45" s="1">
        <f t="shared" si="8"/>
        <v>12.518904627266398</v>
      </c>
      <c r="X45" s="1">
        <f t="shared" si="9"/>
        <v>7.7788891829937423</v>
      </c>
      <c r="Y45" s="1">
        <f t="shared" si="10"/>
        <v>1.6273645694355516</v>
      </c>
      <c r="Z45" s="1">
        <f t="shared" si="11"/>
        <v>5.0400224229631467</v>
      </c>
      <c r="AA45" s="1">
        <f t="shared" si="12"/>
        <v>4.3261961946774496</v>
      </c>
      <c r="AB45" s="1">
        <f t="shared" si="13"/>
        <v>2.1600096098413486</v>
      </c>
      <c r="AC45" s="1">
        <v>7</v>
      </c>
      <c r="AD45" s="1">
        <f t="shared" si="14"/>
        <v>0.72000320328044953</v>
      </c>
      <c r="AE45" s="1" t="s">
        <v>2</v>
      </c>
      <c r="AF45" s="1">
        <f t="shared" si="15"/>
        <v>0</v>
      </c>
      <c r="AG45" s="1">
        <f t="shared" si="16"/>
        <v>6.2735982834697737E-2</v>
      </c>
      <c r="AH45" s="1">
        <f t="shared" si="17"/>
        <v>1.6273936283697383</v>
      </c>
      <c r="AI45" s="1">
        <f t="shared" si="18"/>
        <v>102191525.40000001</v>
      </c>
      <c r="AJ45" s="1">
        <f t="shared" si="19"/>
        <v>2893744.08</v>
      </c>
      <c r="AK45" s="1">
        <f t="shared" si="20"/>
        <v>2.8937440800000003</v>
      </c>
      <c r="AL45" s="1" t="s">
        <v>271</v>
      </c>
      <c r="AM45" s="1" t="s">
        <v>2</v>
      </c>
      <c r="AN45" s="1" t="s">
        <v>272</v>
      </c>
      <c r="AO45" s="1" t="s">
        <v>273</v>
      </c>
      <c r="AP45" s="1" t="s">
        <v>2</v>
      </c>
      <c r="AQ45" s="1" t="s">
        <v>2</v>
      </c>
      <c r="AR45" s="1" t="s">
        <v>2</v>
      </c>
      <c r="AS45" s="1">
        <v>0</v>
      </c>
      <c r="AT45" s="1" t="s">
        <v>2</v>
      </c>
      <c r="AU45" s="1" t="s">
        <v>2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T45" s="1">
        <v>0</v>
      </c>
      <c r="CU45" s="1" t="s">
        <v>6</v>
      </c>
    </row>
    <row r="46" spans="1:99" s="1" customFormat="1" x14ac:dyDescent="0.25">
      <c r="A46" s="1" t="s">
        <v>274</v>
      </c>
      <c r="C46" s="1" t="s">
        <v>275</v>
      </c>
      <c r="F46" s="1">
        <v>8</v>
      </c>
      <c r="G46" s="1">
        <v>12</v>
      </c>
      <c r="H46" s="1">
        <v>3500</v>
      </c>
      <c r="I46" s="1">
        <v>30064</v>
      </c>
      <c r="J46" s="1">
        <v>19040</v>
      </c>
      <c r="K46" s="1">
        <v>30064</v>
      </c>
      <c r="L46" s="1">
        <f t="shared" si="0"/>
        <v>1309584833.6000001</v>
      </c>
      <c r="M46" s="1">
        <v>3467.6796353</v>
      </c>
      <c r="N46" s="1">
        <f t="shared" si="1"/>
        <v>151052124.91366801</v>
      </c>
      <c r="O46" s="1">
        <f t="shared" si="2"/>
        <v>5.4182494301562505</v>
      </c>
      <c r="P46" s="1">
        <f t="shared" si="3"/>
        <v>14033214.008910159</v>
      </c>
      <c r="Q46" s="1">
        <f t="shared" si="4"/>
        <v>14.033214008910159</v>
      </c>
      <c r="R46" s="1">
        <v>0</v>
      </c>
      <c r="S46" s="1">
        <f t="shared" si="5"/>
        <v>0</v>
      </c>
      <c r="T46" s="1">
        <f t="shared" si="6"/>
        <v>0</v>
      </c>
      <c r="U46" s="1">
        <f t="shared" si="7"/>
        <v>0</v>
      </c>
      <c r="V46" s="1">
        <v>192851.12432999999</v>
      </c>
      <c r="W46" s="1">
        <f t="shared" si="8"/>
        <v>58.781022695783996</v>
      </c>
      <c r="X46" s="1">
        <f t="shared" si="9"/>
        <v>36.524845841356019</v>
      </c>
      <c r="Y46" s="1">
        <f t="shared" si="10"/>
        <v>4.4264285137835477</v>
      </c>
      <c r="Z46" s="1">
        <f t="shared" si="11"/>
        <v>8.6697544595845795</v>
      </c>
      <c r="AA46" s="1">
        <f t="shared" si="12"/>
        <v>2.502868783412334</v>
      </c>
      <c r="AB46" s="1">
        <f t="shared" si="13"/>
        <v>3.2511579223442171</v>
      </c>
      <c r="AC46" s="1">
        <v>8</v>
      </c>
      <c r="AD46" s="1">
        <f t="shared" si="14"/>
        <v>1.0837193074480724</v>
      </c>
      <c r="AE46" s="1">
        <v>20.3934</v>
      </c>
      <c r="AF46" s="1">
        <f t="shared" si="15"/>
        <v>0</v>
      </c>
      <c r="AG46" s="1">
        <f t="shared" si="16"/>
        <v>6.2515660889808145E-2</v>
      </c>
      <c r="AH46" s="1">
        <f t="shared" si="17"/>
        <v>0.5975277676882792</v>
      </c>
      <c r="AI46" s="1">
        <f t="shared" si="18"/>
        <v>829380496</v>
      </c>
      <c r="AJ46" s="1">
        <f t="shared" si="19"/>
        <v>23485459.199999999</v>
      </c>
      <c r="AK46" s="1">
        <f t="shared" si="20"/>
        <v>23.485459199999998</v>
      </c>
      <c r="AL46" s="1" t="s">
        <v>276</v>
      </c>
      <c r="AM46" s="1" t="s">
        <v>2</v>
      </c>
      <c r="AN46" s="1" t="s">
        <v>277</v>
      </c>
      <c r="AO46" s="1" t="s">
        <v>278</v>
      </c>
      <c r="AP46" s="1" t="s">
        <v>279</v>
      </c>
      <c r="AQ46" s="1" t="s">
        <v>256</v>
      </c>
      <c r="AR46" s="1" t="s">
        <v>280</v>
      </c>
      <c r="AS46" s="1">
        <v>1</v>
      </c>
      <c r="AT46" s="1" t="s">
        <v>281</v>
      </c>
      <c r="AU46" s="1" t="s">
        <v>282</v>
      </c>
      <c r="AV46" s="1">
        <v>6</v>
      </c>
      <c r="AW46" s="2">
        <v>59</v>
      </c>
      <c r="AX46" s="2">
        <v>40</v>
      </c>
      <c r="AY46" s="2">
        <v>1</v>
      </c>
      <c r="AZ46" s="2">
        <v>5.4</v>
      </c>
      <c r="BA46" s="2">
        <v>3.7</v>
      </c>
      <c r="BB46" s="2">
        <v>0.3</v>
      </c>
      <c r="BC46" s="1">
        <v>0</v>
      </c>
      <c r="BD46" s="1">
        <v>0</v>
      </c>
      <c r="BE46" s="2">
        <v>0.1</v>
      </c>
      <c r="BF46" s="2">
        <v>1.7</v>
      </c>
      <c r="BG46" s="2">
        <v>0.1</v>
      </c>
      <c r="BH46" s="1">
        <v>0</v>
      </c>
      <c r="BI46" s="1">
        <v>0</v>
      </c>
      <c r="BJ46" s="1">
        <v>0</v>
      </c>
      <c r="BK46" s="2">
        <v>20</v>
      </c>
      <c r="BL46" s="2">
        <v>68.8</v>
      </c>
      <c r="BM46" s="1">
        <v>0</v>
      </c>
      <c r="BN46" s="1">
        <v>0</v>
      </c>
      <c r="BO46" s="2">
        <v>1349</v>
      </c>
      <c r="BP46" s="2">
        <v>321</v>
      </c>
      <c r="BQ46" s="2">
        <v>7</v>
      </c>
      <c r="BR46" s="2">
        <v>2</v>
      </c>
      <c r="BS46" s="2">
        <v>0.13</v>
      </c>
      <c r="BT46" s="2">
        <v>0.03</v>
      </c>
      <c r="BU46" s="2">
        <v>3870</v>
      </c>
      <c r="BV46" s="2">
        <v>21</v>
      </c>
      <c r="BW46" s="2">
        <v>0.36</v>
      </c>
      <c r="BX46" s="2">
        <v>200004</v>
      </c>
      <c r="BY46" s="2">
        <v>7027</v>
      </c>
      <c r="BZ46" s="2">
        <v>1075</v>
      </c>
      <c r="CA46" s="2">
        <v>38</v>
      </c>
      <c r="CB46" s="2">
        <v>11</v>
      </c>
      <c r="CC46" s="2">
        <v>0.41</v>
      </c>
      <c r="CD46" s="1">
        <v>0</v>
      </c>
      <c r="CE46" s="2">
        <v>2</v>
      </c>
      <c r="CF46" s="2">
        <v>83</v>
      </c>
      <c r="CG46" s="2">
        <v>42</v>
      </c>
      <c r="CH46" s="2">
        <v>8</v>
      </c>
      <c r="CI46" s="1">
        <v>0</v>
      </c>
      <c r="CJ46" s="2">
        <v>1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2">
        <v>8</v>
      </c>
      <c r="CR46" s="2">
        <v>56</v>
      </c>
      <c r="CS46" s="2">
        <v>6.0839999999999998E-2</v>
      </c>
      <c r="CT46" s="1">
        <v>0</v>
      </c>
      <c r="CU46" s="1" t="s">
        <v>6</v>
      </c>
    </row>
    <row r="47" spans="1:99" s="1" customFormat="1" x14ac:dyDescent="0.25">
      <c r="A47" s="1" t="s">
        <v>283</v>
      </c>
      <c r="C47" s="1" t="s">
        <v>284</v>
      </c>
      <c r="D47" s="1">
        <v>1917</v>
      </c>
      <c r="E47" s="1">
        <f t="shared" ref="E47:E110" si="22">2015-D47</f>
        <v>98</v>
      </c>
      <c r="F47" s="1">
        <v>6</v>
      </c>
      <c r="G47" s="1">
        <v>8</v>
      </c>
      <c r="H47" s="1">
        <v>750</v>
      </c>
      <c r="I47" s="1">
        <v>408</v>
      </c>
      <c r="J47" s="1">
        <v>155</v>
      </c>
      <c r="K47" s="1">
        <v>408</v>
      </c>
      <c r="L47" s="1">
        <f t="shared" si="0"/>
        <v>17772439.199999999</v>
      </c>
      <c r="M47" s="1">
        <v>971.27065054000002</v>
      </c>
      <c r="N47" s="1">
        <f t="shared" si="1"/>
        <v>42308549.537522398</v>
      </c>
      <c r="O47" s="1">
        <f t="shared" si="2"/>
        <v>1.5176103914687502</v>
      </c>
      <c r="P47" s="1">
        <f t="shared" si="3"/>
        <v>3930596.3448443045</v>
      </c>
      <c r="Q47" s="1">
        <f t="shared" si="4"/>
        <v>3.9305963448443046</v>
      </c>
      <c r="R47" s="1">
        <v>0</v>
      </c>
      <c r="S47" s="1">
        <f t="shared" si="5"/>
        <v>0</v>
      </c>
      <c r="T47" s="1">
        <f t="shared" si="6"/>
        <v>0</v>
      </c>
      <c r="U47" s="1">
        <f t="shared" si="7"/>
        <v>0</v>
      </c>
      <c r="V47" s="1">
        <v>36891.239215000001</v>
      </c>
      <c r="W47" s="1">
        <f t="shared" si="8"/>
        <v>11.244449712731999</v>
      </c>
      <c r="X47" s="1">
        <f t="shared" si="9"/>
        <v>6.9869793598857104</v>
      </c>
      <c r="Y47" s="1">
        <f t="shared" si="10"/>
        <v>1.5999406572379029</v>
      </c>
      <c r="Z47" s="1">
        <f t="shared" si="11"/>
        <v>0.42006732431793875</v>
      </c>
      <c r="AA47" s="1">
        <f t="shared" si="12"/>
        <v>58.813143996121127</v>
      </c>
      <c r="AB47" s="1">
        <f t="shared" si="13"/>
        <v>0.21003366215896938</v>
      </c>
      <c r="AC47" s="1">
        <v>6</v>
      </c>
      <c r="AD47" s="1">
        <f t="shared" si="14"/>
        <v>7.0011220719656458E-2</v>
      </c>
      <c r="AE47" s="1">
        <v>7.0818000000000003</v>
      </c>
      <c r="AF47" s="1">
        <f t="shared" si="15"/>
        <v>0</v>
      </c>
      <c r="AG47" s="1">
        <f t="shared" si="16"/>
        <v>5.7233496768741045E-3</v>
      </c>
      <c r="AH47" s="1">
        <f t="shared" si="17"/>
        <v>20.558652021735014</v>
      </c>
      <c r="AI47" s="1">
        <f t="shared" si="18"/>
        <v>6751784.5</v>
      </c>
      <c r="AJ47" s="1">
        <f t="shared" si="19"/>
        <v>191189.4</v>
      </c>
      <c r="AK47" s="1">
        <f t="shared" si="20"/>
        <v>0.19118939999999998</v>
      </c>
      <c r="AL47" s="1" t="s">
        <v>285</v>
      </c>
      <c r="AM47" s="1" t="s">
        <v>2</v>
      </c>
      <c r="AN47" s="1" t="s">
        <v>286</v>
      </c>
      <c r="AO47" s="1" t="s">
        <v>287</v>
      </c>
      <c r="AP47" s="1" t="s">
        <v>288</v>
      </c>
      <c r="AQ47" s="1" t="s">
        <v>289</v>
      </c>
      <c r="AR47" s="1" t="s">
        <v>290</v>
      </c>
      <c r="AS47" s="1">
        <v>1</v>
      </c>
      <c r="AT47" s="1" t="s">
        <v>291</v>
      </c>
      <c r="AU47" s="1" t="s">
        <v>292</v>
      </c>
      <c r="AV47" s="1">
        <v>6</v>
      </c>
      <c r="AW47" s="2">
        <v>89</v>
      </c>
      <c r="AX47" s="2">
        <v>10</v>
      </c>
      <c r="AY47" s="2">
        <v>1</v>
      </c>
      <c r="AZ47" s="2">
        <v>1.3</v>
      </c>
      <c r="BA47" s="2">
        <v>1.8</v>
      </c>
      <c r="BB47" s="2">
        <v>0.2</v>
      </c>
      <c r="BC47" s="2">
        <v>0.3</v>
      </c>
      <c r="BD47" s="1">
        <v>0</v>
      </c>
      <c r="BE47" s="2">
        <v>0.2</v>
      </c>
      <c r="BF47" s="2">
        <v>1.9</v>
      </c>
      <c r="BG47" s="1">
        <v>0</v>
      </c>
      <c r="BH47" s="1">
        <v>0</v>
      </c>
      <c r="BI47" s="1">
        <v>0</v>
      </c>
      <c r="BJ47" s="1">
        <v>0</v>
      </c>
      <c r="BK47" s="2">
        <v>44.8</v>
      </c>
      <c r="BL47" s="2">
        <v>49.2</v>
      </c>
      <c r="BM47" s="1">
        <v>0</v>
      </c>
      <c r="BN47" s="2">
        <v>0.1</v>
      </c>
      <c r="BO47" s="2">
        <v>578</v>
      </c>
      <c r="BP47" s="2">
        <v>207</v>
      </c>
      <c r="BQ47" s="2">
        <v>2</v>
      </c>
      <c r="BR47" s="2">
        <v>1</v>
      </c>
      <c r="BS47" s="2">
        <v>7.0000000000000007E-2</v>
      </c>
      <c r="BT47" s="2">
        <v>0.02</v>
      </c>
      <c r="BU47" s="2">
        <v>1903</v>
      </c>
      <c r="BV47" s="2">
        <v>8</v>
      </c>
      <c r="BW47" s="2">
        <v>0.22</v>
      </c>
      <c r="BX47" s="2">
        <v>76613</v>
      </c>
      <c r="BY47" s="2">
        <v>6257</v>
      </c>
      <c r="BZ47" s="2">
        <v>317</v>
      </c>
      <c r="CA47" s="2">
        <v>26</v>
      </c>
      <c r="CB47" s="2">
        <v>12.33</v>
      </c>
      <c r="CC47" s="2">
        <v>1.05</v>
      </c>
      <c r="CD47" s="2">
        <v>3</v>
      </c>
      <c r="CE47" s="2">
        <v>5</v>
      </c>
      <c r="CF47" s="2">
        <v>68</v>
      </c>
      <c r="CG47" s="2">
        <v>33</v>
      </c>
      <c r="CH47" s="2">
        <v>13</v>
      </c>
      <c r="CI47" s="1">
        <v>0</v>
      </c>
      <c r="CJ47" s="2">
        <v>1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2">
        <v>15</v>
      </c>
      <c r="CR47" s="2">
        <v>61</v>
      </c>
      <c r="CS47" s="2">
        <v>0.13816999999999999</v>
      </c>
      <c r="CT47" s="2">
        <v>0.23624000000000001</v>
      </c>
      <c r="CU47" s="1" t="s">
        <v>6</v>
      </c>
    </row>
    <row r="48" spans="1:99" s="1" customFormat="1" x14ac:dyDescent="0.25">
      <c r="A48" s="1" t="s">
        <v>293</v>
      </c>
      <c r="B48" s="1" t="s">
        <v>294</v>
      </c>
      <c r="C48" s="1" t="s">
        <v>295</v>
      </c>
      <c r="D48" s="1">
        <v>1937</v>
      </c>
      <c r="E48" s="1">
        <f t="shared" si="22"/>
        <v>78</v>
      </c>
      <c r="F48" s="1">
        <v>13</v>
      </c>
      <c r="G48" s="1">
        <v>16</v>
      </c>
      <c r="H48" s="1">
        <v>1600</v>
      </c>
      <c r="I48" s="1">
        <v>31125</v>
      </c>
      <c r="J48" s="1">
        <v>27465</v>
      </c>
      <c r="K48" s="1">
        <v>31125</v>
      </c>
      <c r="L48" s="1">
        <f t="shared" si="0"/>
        <v>1355801887.5</v>
      </c>
      <c r="M48" s="1">
        <v>1845.704729</v>
      </c>
      <c r="N48" s="1">
        <f t="shared" si="1"/>
        <v>80398897.995240003</v>
      </c>
      <c r="O48" s="1">
        <f t="shared" si="2"/>
        <v>2.8839136390625004</v>
      </c>
      <c r="P48" s="1">
        <f t="shared" si="3"/>
        <v>7469308.63960094</v>
      </c>
      <c r="Q48" s="1">
        <f t="shared" si="4"/>
        <v>7.4693086396009409</v>
      </c>
      <c r="R48" s="1">
        <v>0</v>
      </c>
      <c r="S48" s="1">
        <f t="shared" si="5"/>
        <v>0</v>
      </c>
      <c r="T48" s="1">
        <f t="shared" si="6"/>
        <v>0</v>
      </c>
      <c r="U48" s="1">
        <f t="shared" si="7"/>
        <v>0</v>
      </c>
      <c r="V48" s="1">
        <v>37926.106940999998</v>
      </c>
      <c r="W48" s="1">
        <f t="shared" si="8"/>
        <v>11.559877395616798</v>
      </c>
      <c r="X48" s="1">
        <f t="shared" si="9"/>
        <v>7.1829770979837537</v>
      </c>
      <c r="Y48" s="1">
        <f t="shared" si="10"/>
        <v>1.1931853610779009</v>
      </c>
      <c r="Z48" s="1">
        <f t="shared" si="11"/>
        <v>16.863438695145671</v>
      </c>
      <c r="AA48" s="1">
        <f t="shared" si="12"/>
        <v>0.34122552647205229</v>
      </c>
      <c r="AB48" s="1">
        <f t="shared" si="13"/>
        <v>3.8915627758028468</v>
      </c>
      <c r="AC48" s="1">
        <v>13</v>
      </c>
      <c r="AD48" s="1">
        <f t="shared" si="14"/>
        <v>1.2971875919342823</v>
      </c>
      <c r="AE48" s="1" t="s">
        <v>2</v>
      </c>
      <c r="AF48" s="1">
        <f t="shared" si="15"/>
        <v>0</v>
      </c>
      <c r="AG48" s="1">
        <f t="shared" si="16"/>
        <v>0.16667349357841607</v>
      </c>
      <c r="AH48" s="1">
        <f t="shared" si="17"/>
        <v>0.22047974089210379</v>
      </c>
      <c r="AI48" s="1">
        <f t="shared" si="18"/>
        <v>1196372653.5</v>
      </c>
      <c r="AJ48" s="1">
        <f t="shared" si="19"/>
        <v>33877528.200000003</v>
      </c>
      <c r="AK48" s="1">
        <f t="shared" si="20"/>
        <v>33.8775282</v>
      </c>
      <c r="AL48" s="1" t="s">
        <v>296</v>
      </c>
      <c r="AM48" s="1" t="s">
        <v>2</v>
      </c>
      <c r="AN48" s="1" t="s">
        <v>297</v>
      </c>
      <c r="AO48" s="1" t="s">
        <v>298</v>
      </c>
      <c r="AP48" s="1" t="s">
        <v>2</v>
      </c>
      <c r="AQ48" s="1" t="s">
        <v>2</v>
      </c>
      <c r="AR48" s="1" t="s">
        <v>2</v>
      </c>
      <c r="AS48" s="1">
        <v>0</v>
      </c>
      <c r="AT48" s="1" t="s">
        <v>2</v>
      </c>
      <c r="AU48" s="1" t="s">
        <v>2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T48" s="1">
        <v>0</v>
      </c>
      <c r="CU48" s="1" t="s">
        <v>6</v>
      </c>
    </row>
    <row r="49" spans="1:99" s="1" customFormat="1" x14ac:dyDescent="0.25">
      <c r="A49" s="1" t="s">
        <v>299</v>
      </c>
      <c r="C49" s="1" t="s">
        <v>300</v>
      </c>
      <c r="D49" s="1">
        <v>1971</v>
      </c>
      <c r="E49" s="1">
        <f t="shared" si="22"/>
        <v>44</v>
      </c>
      <c r="F49" s="1">
        <v>6</v>
      </c>
      <c r="G49" s="1">
        <v>8</v>
      </c>
      <c r="H49" s="1">
        <v>9970</v>
      </c>
      <c r="I49" s="1">
        <v>2951</v>
      </c>
      <c r="J49" s="1">
        <v>1180</v>
      </c>
      <c r="K49" s="1">
        <v>2951</v>
      </c>
      <c r="L49" s="1">
        <f t="shared" si="0"/>
        <v>128545264.90000001</v>
      </c>
      <c r="M49" s="1">
        <v>686.64453881999998</v>
      </c>
      <c r="N49" s="1">
        <f t="shared" si="1"/>
        <v>29910236.1109992</v>
      </c>
      <c r="O49" s="1">
        <f t="shared" si="2"/>
        <v>1.0728820919062501</v>
      </c>
      <c r="P49" s="1">
        <f t="shared" si="3"/>
        <v>2778754.318369105</v>
      </c>
      <c r="Q49" s="1">
        <f t="shared" si="4"/>
        <v>2.7787543183691055</v>
      </c>
      <c r="R49" s="1">
        <v>0</v>
      </c>
      <c r="S49" s="1">
        <f t="shared" si="5"/>
        <v>0</v>
      </c>
      <c r="T49" s="1">
        <f t="shared" si="6"/>
        <v>0</v>
      </c>
      <c r="U49" s="1">
        <f t="shared" si="7"/>
        <v>0</v>
      </c>
      <c r="V49" s="1">
        <v>73019.489489</v>
      </c>
      <c r="W49" s="1">
        <f t="shared" si="8"/>
        <v>22.2563403962472</v>
      </c>
      <c r="X49" s="1">
        <f t="shared" si="9"/>
        <v>13.829453192279667</v>
      </c>
      <c r="Y49" s="1">
        <f t="shared" si="10"/>
        <v>3.7663751068250568</v>
      </c>
      <c r="Z49" s="1">
        <f t="shared" si="11"/>
        <v>4.2977014431767966</v>
      </c>
      <c r="AA49" s="1">
        <f t="shared" si="12"/>
        <v>15.291131936106362</v>
      </c>
      <c r="AB49" s="1">
        <f t="shared" si="13"/>
        <v>2.1488507215883983</v>
      </c>
      <c r="AC49" s="1">
        <v>6</v>
      </c>
      <c r="AD49" s="1">
        <f t="shared" si="14"/>
        <v>0.71628357386279939</v>
      </c>
      <c r="AE49" s="1">
        <v>83.392799999999994</v>
      </c>
      <c r="AF49" s="1">
        <f t="shared" si="15"/>
        <v>0</v>
      </c>
      <c r="AG49" s="1">
        <f t="shared" si="16"/>
        <v>6.9642085820169591E-2</v>
      </c>
      <c r="AH49" s="1">
        <f t="shared" si="17"/>
        <v>1.909132325607847</v>
      </c>
      <c r="AI49" s="1">
        <f t="shared" si="18"/>
        <v>51400682</v>
      </c>
      <c r="AJ49" s="1">
        <f t="shared" si="19"/>
        <v>1455506.4</v>
      </c>
      <c r="AK49" s="1">
        <f t="shared" si="20"/>
        <v>1.4555064</v>
      </c>
      <c r="AL49" s="1" t="s">
        <v>301</v>
      </c>
      <c r="AM49" s="1" t="s">
        <v>2</v>
      </c>
      <c r="AN49" s="1" t="s">
        <v>302</v>
      </c>
      <c r="AO49" s="1" t="s">
        <v>303</v>
      </c>
      <c r="AP49" s="1" t="s">
        <v>304</v>
      </c>
      <c r="AQ49" s="1" t="s">
        <v>305</v>
      </c>
      <c r="AR49" s="1" t="s">
        <v>306</v>
      </c>
      <c r="AS49" s="1">
        <v>2</v>
      </c>
      <c r="AT49" s="1" t="s">
        <v>307</v>
      </c>
      <c r="AU49" s="1" t="s">
        <v>308</v>
      </c>
      <c r="AV49" s="1">
        <v>7</v>
      </c>
      <c r="AW49" s="2">
        <v>83</v>
      </c>
      <c r="AX49" s="2">
        <v>16</v>
      </c>
      <c r="AY49" s="2">
        <v>1</v>
      </c>
      <c r="AZ49" s="2">
        <v>2.4</v>
      </c>
      <c r="BA49" s="2">
        <v>25</v>
      </c>
      <c r="BB49" s="2">
        <v>0.3</v>
      </c>
      <c r="BC49" s="2">
        <v>0.2</v>
      </c>
      <c r="BD49" s="1">
        <v>0</v>
      </c>
      <c r="BE49" s="2">
        <v>0.3</v>
      </c>
      <c r="BF49" s="2">
        <v>21.3</v>
      </c>
      <c r="BG49" s="2">
        <v>0.3</v>
      </c>
      <c r="BH49" s="2">
        <v>1</v>
      </c>
      <c r="BI49" s="1">
        <v>0</v>
      </c>
      <c r="BJ49" s="1">
        <v>0</v>
      </c>
      <c r="BK49" s="2">
        <v>27.9</v>
      </c>
      <c r="BL49" s="2">
        <v>21.3</v>
      </c>
      <c r="BM49" s="1">
        <v>0</v>
      </c>
      <c r="BN49" s="2">
        <v>0.1</v>
      </c>
      <c r="BO49" s="2">
        <v>12796</v>
      </c>
      <c r="BP49" s="2">
        <v>2537</v>
      </c>
      <c r="BQ49" s="2">
        <v>12</v>
      </c>
      <c r="BR49" s="2">
        <v>2</v>
      </c>
      <c r="BS49" s="2">
        <v>7.0000000000000007E-2</v>
      </c>
      <c r="BT49" s="2">
        <v>0.01</v>
      </c>
      <c r="BU49" s="2">
        <v>24221</v>
      </c>
      <c r="BV49" s="2">
        <v>22</v>
      </c>
      <c r="BW49" s="2">
        <v>0.13</v>
      </c>
      <c r="BX49" s="2">
        <v>480317</v>
      </c>
      <c r="BY49" s="2">
        <v>39914</v>
      </c>
      <c r="BZ49" s="2">
        <v>444</v>
      </c>
      <c r="CA49" s="2">
        <v>37</v>
      </c>
      <c r="CB49" s="2">
        <v>6.62</v>
      </c>
      <c r="CC49" s="2">
        <v>0.57999999999999996</v>
      </c>
      <c r="CD49" s="2">
        <v>3</v>
      </c>
      <c r="CE49" s="2">
        <v>5</v>
      </c>
      <c r="CF49" s="2">
        <v>51</v>
      </c>
      <c r="CG49" s="2">
        <v>17</v>
      </c>
      <c r="CH49" s="2">
        <v>13</v>
      </c>
      <c r="CI49" s="2">
        <v>3</v>
      </c>
      <c r="CJ49" s="2">
        <v>5</v>
      </c>
      <c r="CK49" s="1">
        <v>0</v>
      </c>
      <c r="CL49" s="1">
        <v>0</v>
      </c>
      <c r="CM49" s="1">
        <v>0</v>
      </c>
      <c r="CN49" s="1">
        <v>0</v>
      </c>
      <c r="CO49" s="1">
        <v>0</v>
      </c>
      <c r="CP49" s="1">
        <v>0</v>
      </c>
      <c r="CQ49" s="2">
        <v>29</v>
      </c>
      <c r="CR49" s="2">
        <v>74</v>
      </c>
      <c r="CS49" s="2">
        <v>0.71445999999999998</v>
      </c>
      <c r="CT49" s="2">
        <v>0.45444000000000001</v>
      </c>
      <c r="CU49" s="1" t="s">
        <v>6</v>
      </c>
    </row>
    <row r="50" spans="1:99" s="1" customFormat="1" x14ac:dyDescent="0.25">
      <c r="A50" s="1" t="s">
        <v>309</v>
      </c>
      <c r="C50" s="1" t="s">
        <v>310</v>
      </c>
      <c r="D50" s="1">
        <v>1973</v>
      </c>
      <c r="E50" s="1">
        <f t="shared" si="22"/>
        <v>42</v>
      </c>
      <c r="F50" s="1">
        <v>8</v>
      </c>
      <c r="G50" s="1">
        <v>8</v>
      </c>
      <c r="H50" s="1">
        <v>25</v>
      </c>
      <c r="I50" s="1">
        <v>2844</v>
      </c>
      <c r="J50" s="1">
        <v>555</v>
      </c>
      <c r="K50" s="1">
        <v>2844</v>
      </c>
      <c r="L50" s="1">
        <f t="shared" si="0"/>
        <v>123884355.60000001</v>
      </c>
      <c r="M50" s="1">
        <v>307.06696212000003</v>
      </c>
      <c r="N50" s="1">
        <f t="shared" si="1"/>
        <v>13375836.869947201</v>
      </c>
      <c r="O50" s="1">
        <f t="shared" si="2"/>
        <v>0.47979212831250007</v>
      </c>
      <c r="P50" s="1">
        <f t="shared" si="3"/>
        <v>1242657.0063249434</v>
      </c>
      <c r="Q50" s="1">
        <f t="shared" si="4"/>
        <v>1.2426570063249434</v>
      </c>
      <c r="R50" s="1">
        <v>0</v>
      </c>
      <c r="S50" s="1">
        <f t="shared" si="5"/>
        <v>0</v>
      </c>
      <c r="T50" s="1">
        <f t="shared" si="6"/>
        <v>0</v>
      </c>
      <c r="U50" s="1">
        <f t="shared" si="7"/>
        <v>0</v>
      </c>
      <c r="V50" s="1">
        <v>15068.364836000001</v>
      </c>
      <c r="W50" s="1">
        <f t="shared" si="8"/>
        <v>4.5928376020127999</v>
      </c>
      <c r="X50" s="1">
        <f t="shared" si="9"/>
        <v>2.8538578897493845</v>
      </c>
      <c r="Y50" s="1">
        <f t="shared" si="10"/>
        <v>1.1622521125228218</v>
      </c>
      <c r="Z50" s="1">
        <f t="shared" si="11"/>
        <v>9.2618022187713045</v>
      </c>
      <c r="AA50" s="1">
        <f t="shared" si="12"/>
        <v>6.7089722303480634</v>
      </c>
      <c r="AB50" s="1">
        <f t="shared" si="13"/>
        <v>3.4731758320392392</v>
      </c>
      <c r="AC50" s="1">
        <v>8</v>
      </c>
      <c r="AD50" s="1">
        <f t="shared" si="14"/>
        <v>1.1577252773464131</v>
      </c>
      <c r="AE50" s="1" t="s">
        <v>2</v>
      </c>
      <c r="AF50" s="1">
        <f t="shared" si="15"/>
        <v>0</v>
      </c>
      <c r="AG50" s="1">
        <f t="shared" si="16"/>
        <v>0.22442977254593016</v>
      </c>
      <c r="AH50" s="1">
        <f t="shared" si="17"/>
        <v>1.8152070832262508</v>
      </c>
      <c r="AI50" s="1">
        <f t="shared" si="18"/>
        <v>24175744.5</v>
      </c>
      <c r="AJ50" s="1">
        <f t="shared" si="19"/>
        <v>684581.4</v>
      </c>
      <c r="AK50" s="1">
        <f t="shared" si="20"/>
        <v>0.68458140000000001</v>
      </c>
      <c r="AL50" s="1" t="s">
        <v>311</v>
      </c>
      <c r="AM50" s="1" t="s">
        <v>2</v>
      </c>
      <c r="AN50" s="1" t="s">
        <v>312</v>
      </c>
      <c r="AO50" s="1" t="s">
        <v>313</v>
      </c>
      <c r="AP50" s="1" t="s">
        <v>2</v>
      </c>
      <c r="AQ50" s="1" t="s">
        <v>2</v>
      </c>
      <c r="AR50" s="1" t="s">
        <v>2</v>
      </c>
      <c r="AS50" s="1">
        <v>0</v>
      </c>
      <c r="AT50" s="1" t="s">
        <v>2</v>
      </c>
      <c r="AU50" s="1" t="s">
        <v>2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 t="s">
        <v>6</v>
      </c>
    </row>
    <row r="51" spans="1:99" s="1" customFormat="1" x14ac:dyDescent="0.25">
      <c r="A51" s="1" t="s">
        <v>314</v>
      </c>
      <c r="C51" s="1" t="s">
        <v>315</v>
      </c>
      <c r="D51" s="1">
        <v>1930</v>
      </c>
      <c r="E51" s="1">
        <f t="shared" si="22"/>
        <v>85</v>
      </c>
      <c r="F51" s="1">
        <v>8</v>
      </c>
      <c r="G51" s="1">
        <v>10</v>
      </c>
      <c r="H51" s="1">
        <v>39</v>
      </c>
      <c r="I51" s="1">
        <v>1856</v>
      </c>
      <c r="J51" s="1">
        <v>1112</v>
      </c>
      <c r="K51" s="1">
        <v>1856</v>
      </c>
      <c r="L51" s="1">
        <f t="shared" si="0"/>
        <v>80847174.400000006</v>
      </c>
      <c r="M51" s="1">
        <v>979.01746449999996</v>
      </c>
      <c r="N51" s="1">
        <f t="shared" si="1"/>
        <v>42646000.753619999</v>
      </c>
      <c r="O51" s="1">
        <f t="shared" si="2"/>
        <v>1.5297147882812501</v>
      </c>
      <c r="P51" s="1">
        <f t="shared" si="3"/>
        <v>3961946.6163864699</v>
      </c>
      <c r="Q51" s="1">
        <f t="shared" si="4"/>
        <v>3.9619466163864701</v>
      </c>
      <c r="R51" s="1">
        <v>0</v>
      </c>
      <c r="S51" s="1">
        <f t="shared" si="5"/>
        <v>0</v>
      </c>
      <c r="T51" s="1">
        <f t="shared" si="6"/>
        <v>0</v>
      </c>
      <c r="U51" s="1">
        <f t="shared" si="7"/>
        <v>0</v>
      </c>
      <c r="V51" s="1">
        <v>52383.562735</v>
      </c>
      <c r="W51" s="1">
        <f t="shared" si="8"/>
        <v>15.966509921627999</v>
      </c>
      <c r="X51" s="1">
        <f t="shared" si="9"/>
        <v>9.9211324806325898</v>
      </c>
      <c r="Y51" s="1">
        <f t="shared" si="10"/>
        <v>2.2628229593399505</v>
      </c>
      <c r="Z51" s="1">
        <f t="shared" si="11"/>
        <v>1.8957738819890939</v>
      </c>
      <c r="AA51" s="1">
        <f t="shared" si="12"/>
        <v>11.640539150760333</v>
      </c>
      <c r="AB51" s="1">
        <f t="shared" si="13"/>
        <v>0.71091520574591027</v>
      </c>
      <c r="AC51" s="1">
        <v>8</v>
      </c>
      <c r="AD51" s="1">
        <f t="shared" si="14"/>
        <v>0.23697173524863674</v>
      </c>
      <c r="AE51" s="1" t="s">
        <v>2</v>
      </c>
      <c r="AF51" s="1">
        <f t="shared" si="15"/>
        <v>0</v>
      </c>
      <c r="AG51" s="1">
        <f t="shared" si="16"/>
        <v>2.5727218149565637E-2</v>
      </c>
      <c r="AH51" s="1">
        <f t="shared" si="17"/>
        <v>2.8884956654676768</v>
      </c>
      <c r="AI51" s="1">
        <f t="shared" si="18"/>
        <v>48438608.800000004</v>
      </c>
      <c r="AJ51" s="1">
        <f t="shared" si="19"/>
        <v>1371629.76</v>
      </c>
      <c r="AK51" s="1">
        <f t="shared" si="20"/>
        <v>1.37162976</v>
      </c>
      <c r="AL51" s="1" t="s">
        <v>316</v>
      </c>
      <c r="AM51" s="1" t="s">
        <v>2</v>
      </c>
      <c r="AN51" s="1" t="s">
        <v>317</v>
      </c>
      <c r="AO51" s="1" t="s">
        <v>318</v>
      </c>
      <c r="AP51" s="1" t="s">
        <v>2</v>
      </c>
      <c r="AQ51" s="1" t="s">
        <v>2</v>
      </c>
      <c r="AR51" s="1" t="s">
        <v>2</v>
      </c>
      <c r="AS51" s="1">
        <v>0</v>
      </c>
      <c r="AT51" s="1" t="s">
        <v>2</v>
      </c>
      <c r="AU51" s="1" t="s">
        <v>2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T51" s="1">
        <v>0</v>
      </c>
      <c r="CU51" s="1" t="s">
        <v>6</v>
      </c>
    </row>
    <row r="52" spans="1:99" s="1" customFormat="1" x14ac:dyDescent="0.25">
      <c r="A52" s="1" t="s">
        <v>319</v>
      </c>
      <c r="C52" s="1" t="s">
        <v>320</v>
      </c>
      <c r="D52" s="1">
        <v>1931</v>
      </c>
      <c r="E52" s="1">
        <f t="shared" si="22"/>
        <v>84</v>
      </c>
      <c r="F52" s="1">
        <v>6</v>
      </c>
      <c r="G52" s="1">
        <v>10</v>
      </c>
      <c r="H52" s="1">
        <v>1329</v>
      </c>
      <c r="I52" s="1">
        <v>3000</v>
      </c>
      <c r="J52" s="1">
        <v>2400</v>
      </c>
      <c r="K52" s="1">
        <v>3000</v>
      </c>
      <c r="L52" s="1">
        <f t="shared" si="0"/>
        <v>130679700</v>
      </c>
      <c r="M52" s="1">
        <v>800</v>
      </c>
      <c r="N52" s="1">
        <f t="shared" si="1"/>
        <v>34848000</v>
      </c>
      <c r="O52" s="1">
        <f t="shared" si="2"/>
        <v>1.25</v>
      </c>
      <c r="P52" s="1">
        <f t="shared" si="3"/>
        <v>3237488</v>
      </c>
      <c r="Q52" s="1">
        <f t="shared" si="4"/>
        <v>3.2374880000000004</v>
      </c>
      <c r="R52" s="1">
        <v>0</v>
      </c>
      <c r="S52" s="1">
        <f t="shared" si="5"/>
        <v>0</v>
      </c>
      <c r="T52" s="1">
        <f t="shared" si="6"/>
        <v>0</v>
      </c>
      <c r="U52" s="1">
        <f t="shared" si="7"/>
        <v>0</v>
      </c>
      <c r="V52" s="1">
        <v>16167.983735</v>
      </c>
      <c r="W52" s="1">
        <f t="shared" si="8"/>
        <v>4.9280014424280001</v>
      </c>
      <c r="X52" s="1">
        <f t="shared" si="9"/>
        <v>3.0621191115065902</v>
      </c>
      <c r="Y52" s="1">
        <f t="shared" si="10"/>
        <v>0.77261232830284987</v>
      </c>
      <c r="Z52" s="1">
        <f t="shared" si="11"/>
        <v>3.7499913911845728</v>
      </c>
      <c r="AA52" s="1">
        <f t="shared" si="12"/>
        <v>1.6646673917250383</v>
      </c>
      <c r="AB52" s="1">
        <f t="shared" si="13"/>
        <v>1.8749956955922864</v>
      </c>
      <c r="AC52" s="1">
        <v>6</v>
      </c>
      <c r="AD52" s="1">
        <f t="shared" si="14"/>
        <v>0.6249985651974288</v>
      </c>
      <c r="AE52" s="1" t="s">
        <v>2</v>
      </c>
      <c r="AF52" s="1">
        <f t="shared" si="15"/>
        <v>0</v>
      </c>
      <c r="AG52" s="1">
        <f t="shared" si="16"/>
        <v>5.6297199332908762E-2</v>
      </c>
      <c r="AH52" s="1">
        <f t="shared" si="17"/>
        <v>1.0936158943260801</v>
      </c>
      <c r="AI52" s="1">
        <f t="shared" si="18"/>
        <v>104543760</v>
      </c>
      <c r="AJ52" s="1">
        <f t="shared" si="19"/>
        <v>2960352</v>
      </c>
      <c r="AK52" s="1">
        <f t="shared" si="20"/>
        <v>2.9603519999999999</v>
      </c>
      <c r="AL52" s="1" t="s">
        <v>321</v>
      </c>
      <c r="AM52" s="1" t="s">
        <v>2</v>
      </c>
      <c r="AN52" s="1" t="s">
        <v>322</v>
      </c>
      <c r="AO52" s="1" t="s">
        <v>323</v>
      </c>
      <c r="AP52" s="1" t="s">
        <v>2</v>
      </c>
      <c r="AQ52" s="1" t="s">
        <v>2</v>
      </c>
      <c r="AR52" s="1" t="s">
        <v>2</v>
      </c>
      <c r="AS52" s="1">
        <v>0</v>
      </c>
      <c r="AT52" s="1" t="s">
        <v>2</v>
      </c>
      <c r="AU52" s="1" t="s">
        <v>2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 t="s">
        <v>17</v>
      </c>
    </row>
    <row r="53" spans="1:99" s="1" customFormat="1" x14ac:dyDescent="0.25">
      <c r="A53" s="1" t="s">
        <v>324</v>
      </c>
      <c r="C53" s="1" t="s">
        <v>325</v>
      </c>
      <c r="D53" s="1">
        <v>1937</v>
      </c>
      <c r="E53" s="1">
        <f t="shared" si="22"/>
        <v>78</v>
      </c>
      <c r="F53" s="1">
        <v>0</v>
      </c>
      <c r="G53" s="1">
        <v>11</v>
      </c>
      <c r="H53" s="1">
        <v>2210</v>
      </c>
      <c r="I53" s="1">
        <v>75599</v>
      </c>
      <c r="J53" s="1">
        <v>65560</v>
      </c>
      <c r="K53" s="1">
        <v>75599</v>
      </c>
      <c r="L53" s="1">
        <f t="shared" si="0"/>
        <v>3293084880.0999999</v>
      </c>
      <c r="M53" s="1">
        <v>1336.6312127000001</v>
      </c>
      <c r="N53" s="1">
        <f t="shared" si="1"/>
        <v>58223655.625212006</v>
      </c>
      <c r="O53" s="1">
        <f t="shared" si="2"/>
        <v>2.0884862698437501</v>
      </c>
      <c r="P53" s="1">
        <f t="shared" si="3"/>
        <v>5409159.3894271227</v>
      </c>
      <c r="Q53" s="1">
        <f t="shared" si="4"/>
        <v>5.4091593894271224</v>
      </c>
      <c r="R53" s="1">
        <v>0</v>
      </c>
      <c r="S53" s="1">
        <f t="shared" si="5"/>
        <v>0</v>
      </c>
      <c r="T53" s="1">
        <f t="shared" si="6"/>
        <v>0</v>
      </c>
      <c r="U53" s="1">
        <f t="shared" si="7"/>
        <v>0</v>
      </c>
      <c r="V53" s="1">
        <v>57652.633398999998</v>
      </c>
      <c r="W53" s="1">
        <f t="shared" si="8"/>
        <v>17.572522660015199</v>
      </c>
      <c r="X53" s="1">
        <f t="shared" si="9"/>
        <v>10.919062849970206</v>
      </c>
      <c r="Y53" s="1">
        <f t="shared" si="10"/>
        <v>2.1313958398257253</v>
      </c>
      <c r="Z53" s="1">
        <f t="shared" si="11"/>
        <v>56.559225708837637</v>
      </c>
      <c r="AA53" s="1">
        <f t="shared" si="12"/>
        <v>0.21730166552314878</v>
      </c>
      <c r="AB53" s="1" t="e">
        <f t="shared" si="13"/>
        <v>#DIV/0!</v>
      </c>
      <c r="AC53" s="1">
        <v>0</v>
      </c>
      <c r="AD53" s="1" t="e">
        <f t="shared" si="14"/>
        <v>#DIV/0!</v>
      </c>
      <c r="AE53" s="1">
        <v>63.671999999999997</v>
      </c>
      <c r="AF53" s="1">
        <f t="shared" si="15"/>
        <v>0</v>
      </c>
      <c r="AG53" s="1">
        <f t="shared" si="16"/>
        <v>0.65689985964359821</v>
      </c>
      <c r="AH53" s="1">
        <f t="shared" si="17"/>
        <v>6.688961893201939E-2</v>
      </c>
      <c r="AI53" s="1">
        <f t="shared" si="18"/>
        <v>2855787044</v>
      </c>
      <c r="AJ53" s="1">
        <f t="shared" si="19"/>
        <v>80866948.799999997</v>
      </c>
      <c r="AK53" s="1">
        <f t="shared" si="20"/>
        <v>80.866948800000003</v>
      </c>
      <c r="AL53" s="1" t="s">
        <v>326</v>
      </c>
      <c r="AM53" s="1" t="s">
        <v>2</v>
      </c>
      <c r="AN53" s="1" t="s">
        <v>327</v>
      </c>
      <c r="AO53" s="1" t="s">
        <v>328</v>
      </c>
      <c r="AP53" s="1" t="s">
        <v>329</v>
      </c>
      <c r="AQ53" s="1" t="s">
        <v>330</v>
      </c>
      <c r="AR53" s="1" t="s">
        <v>331</v>
      </c>
      <c r="AS53" s="1">
        <v>1</v>
      </c>
      <c r="AT53" s="1" t="s">
        <v>332</v>
      </c>
      <c r="AU53" s="1" t="s">
        <v>333</v>
      </c>
      <c r="AV53" s="1">
        <v>7</v>
      </c>
      <c r="AW53" s="2">
        <v>36</v>
      </c>
      <c r="AX53" s="2">
        <v>60</v>
      </c>
      <c r="AY53" s="2">
        <v>4</v>
      </c>
      <c r="AZ53" s="2">
        <v>6.7</v>
      </c>
      <c r="BA53" s="2">
        <v>10.9</v>
      </c>
      <c r="BB53" s="2">
        <v>0.3</v>
      </c>
      <c r="BC53" s="2">
        <v>0.4</v>
      </c>
      <c r="BD53" s="1">
        <v>0</v>
      </c>
      <c r="BE53" s="2">
        <v>0.2</v>
      </c>
      <c r="BF53" s="2">
        <v>9.1</v>
      </c>
      <c r="BG53" s="2">
        <v>0.1</v>
      </c>
      <c r="BH53" s="2">
        <v>0.1</v>
      </c>
      <c r="BI53" s="1">
        <v>0</v>
      </c>
      <c r="BJ53" s="1">
        <v>0</v>
      </c>
      <c r="BK53" s="2">
        <v>28</v>
      </c>
      <c r="BL53" s="2">
        <v>44</v>
      </c>
      <c r="BM53" s="1">
        <v>0</v>
      </c>
      <c r="BN53" s="1">
        <v>0</v>
      </c>
      <c r="BO53" s="2">
        <v>9256</v>
      </c>
      <c r="BP53" s="2">
        <v>2276</v>
      </c>
      <c r="BQ53" s="2">
        <v>16</v>
      </c>
      <c r="BR53" s="2">
        <v>4</v>
      </c>
      <c r="BS53" s="2">
        <v>0.11</v>
      </c>
      <c r="BT53" s="2">
        <v>0.03</v>
      </c>
      <c r="BU53" s="2">
        <v>21210</v>
      </c>
      <c r="BV53" s="2">
        <v>37</v>
      </c>
      <c r="BW53" s="2">
        <v>0.25</v>
      </c>
      <c r="BX53" s="2">
        <v>564757</v>
      </c>
      <c r="BY53" s="2">
        <v>11989</v>
      </c>
      <c r="BZ53" s="2">
        <v>974</v>
      </c>
      <c r="CA53" s="2">
        <v>21</v>
      </c>
      <c r="CB53" s="2">
        <v>9.98</v>
      </c>
      <c r="CC53" s="2">
        <v>0.23</v>
      </c>
      <c r="CD53" s="2">
        <v>2</v>
      </c>
      <c r="CE53" s="2">
        <v>5</v>
      </c>
      <c r="CF53" s="2">
        <v>77</v>
      </c>
      <c r="CG53" s="2">
        <v>33</v>
      </c>
      <c r="CH53" s="2">
        <v>9</v>
      </c>
      <c r="CI53" s="2">
        <v>1</v>
      </c>
      <c r="CJ53" s="2">
        <v>2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2">
        <v>11</v>
      </c>
      <c r="CR53" s="2">
        <v>60</v>
      </c>
      <c r="CS53" s="2">
        <v>0.29503000000000001</v>
      </c>
      <c r="CT53" s="2">
        <v>1.7010000000000001E-2</v>
      </c>
      <c r="CU53" s="1" t="s">
        <v>6</v>
      </c>
    </row>
    <row r="54" spans="1:99" s="1" customFormat="1" x14ac:dyDescent="0.25">
      <c r="A54" s="1" t="s">
        <v>334</v>
      </c>
      <c r="C54" s="1" t="s">
        <v>335</v>
      </c>
      <c r="D54" s="1">
        <v>1936</v>
      </c>
      <c r="E54" s="1">
        <f t="shared" si="22"/>
        <v>79</v>
      </c>
      <c r="F54" s="1">
        <v>6</v>
      </c>
      <c r="G54" s="1">
        <v>8</v>
      </c>
      <c r="H54" s="1">
        <v>1970</v>
      </c>
      <c r="I54" s="1">
        <v>4990</v>
      </c>
      <c r="J54" s="1">
        <v>3493</v>
      </c>
      <c r="K54" s="1">
        <v>4990</v>
      </c>
      <c r="L54" s="1">
        <f t="shared" si="0"/>
        <v>217363901</v>
      </c>
      <c r="M54" s="1">
        <v>504.99396256</v>
      </c>
      <c r="N54" s="1">
        <f t="shared" si="1"/>
        <v>21997537.009113599</v>
      </c>
      <c r="O54" s="1">
        <f t="shared" si="2"/>
        <v>0.78905306650000007</v>
      </c>
      <c r="P54" s="1">
        <f t="shared" si="3"/>
        <v>2043639.8673255616</v>
      </c>
      <c r="Q54" s="1">
        <f t="shared" si="4"/>
        <v>2.0436398673255618</v>
      </c>
      <c r="R54" s="1">
        <v>0</v>
      </c>
      <c r="S54" s="1">
        <f t="shared" si="5"/>
        <v>0</v>
      </c>
      <c r="T54" s="1">
        <f t="shared" si="6"/>
        <v>0</v>
      </c>
      <c r="U54" s="1">
        <f t="shared" si="7"/>
        <v>0</v>
      </c>
      <c r="V54" s="1">
        <v>22024.834731999999</v>
      </c>
      <c r="W54" s="1">
        <f t="shared" si="8"/>
        <v>6.7131696263135998</v>
      </c>
      <c r="X54" s="1">
        <f t="shared" si="9"/>
        <v>4.1713715492324077</v>
      </c>
      <c r="Y54" s="1">
        <f t="shared" si="10"/>
        <v>1.3247085181800311</v>
      </c>
      <c r="Z54" s="1">
        <f t="shared" si="11"/>
        <v>9.881283568698894</v>
      </c>
      <c r="AA54" s="1">
        <f t="shared" si="12"/>
        <v>1.5581057245835745</v>
      </c>
      <c r="AB54" s="1">
        <f t="shared" si="13"/>
        <v>4.940641784349447</v>
      </c>
      <c r="AC54" s="1">
        <v>6</v>
      </c>
      <c r="AD54" s="1">
        <f t="shared" si="14"/>
        <v>1.6468805947831491</v>
      </c>
      <c r="AE54" s="1">
        <v>63.671999999999997</v>
      </c>
      <c r="AF54" s="1">
        <f t="shared" si="15"/>
        <v>0</v>
      </c>
      <c r="AG54" s="1">
        <f t="shared" si="16"/>
        <v>0.18671180722963474</v>
      </c>
      <c r="AH54" s="1">
        <f t="shared" si="17"/>
        <v>0.47432243686887388</v>
      </c>
      <c r="AI54" s="1">
        <f t="shared" si="18"/>
        <v>152154730.70000002</v>
      </c>
      <c r="AJ54" s="1">
        <f t="shared" si="19"/>
        <v>4308545.6399999997</v>
      </c>
      <c r="AK54" s="1">
        <f t="shared" si="20"/>
        <v>4.3085456399999993</v>
      </c>
      <c r="AL54" s="1" t="s">
        <v>336</v>
      </c>
      <c r="AM54" s="1" t="s">
        <v>2</v>
      </c>
      <c r="AN54" s="1" t="s">
        <v>337</v>
      </c>
      <c r="AO54" s="1" t="s">
        <v>338</v>
      </c>
      <c r="AP54" s="1" t="s">
        <v>329</v>
      </c>
      <c r="AQ54" s="1" t="s">
        <v>330</v>
      </c>
      <c r="AR54" s="1" t="s">
        <v>331</v>
      </c>
      <c r="AS54" s="1">
        <v>1</v>
      </c>
      <c r="AT54" s="1" t="s">
        <v>332</v>
      </c>
      <c r="AU54" s="1" t="s">
        <v>333</v>
      </c>
      <c r="AV54" s="1">
        <v>7</v>
      </c>
      <c r="AW54" s="2">
        <v>36</v>
      </c>
      <c r="AX54" s="2">
        <v>60</v>
      </c>
      <c r="AY54" s="2">
        <v>4</v>
      </c>
      <c r="AZ54" s="2">
        <v>6.7</v>
      </c>
      <c r="BA54" s="2">
        <v>10.9</v>
      </c>
      <c r="BB54" s="2">
        <v>0.3</v>
      </c>
      <c r="BC54" s="2">
        <v>0.4</v>
      </c>
      <c r="BD54" s="1">
        <v>0</v>
      </c>
      <c r="BE54" s="2">
        <v>0.2</v>
      </c>
      <c r="BF54" s="2">
        <v>9.1</v>
      </c>
      <c r="BG54" s="2">
        <v>0.1</v>
      </c>
      <c r="BH54" s="2">
        <v>0.1</v>
      </c>
      <c r="BI54" s="1">
        <v>0</v>
      </c>
      <c r="BJ54" s="1">
        <v>0</v>
      </c>
      <c r="BK54" s="2">
        <v>28</v>
      </c>
      <c r="BL54" s="2">
        <v>44</v>
      </c>
      <c r="BM54" s="1">
        <v>0</v>
      </c>
      <c r="BN54" s="1">
        <v>0</v>
      </c>
      <c r="BO54" s="2">
        <v>9256</v>
      </c>
      <c r="BP54" s="2">
        <v>2276</v>
      </c>
      <c r="BQ54" s="2">
        <v>16</v>
      </c>
      <c r="BR54" s="2">
        <v>4</v>
      </c>
      <c r="BS54" s="2">
        <v>0.11</v>
      </c>
      <c r="BT54" s="2">
        <v>0.03</v>
      </c>
      <c r="BU54" s="2">
        <v>21210</v>
      </c>
      <c r="BV54" s="2">
        <v>37</v>
      </c>
      <c r="BW54" s="2">
        <v>0.25</v>
      </c>
      <c r="BX54" s="2">
        <v>564757</v>
      </c>
      <c r="BY54" s="2">
        <v>11989</v>
      </c>
      <c r="BZ54" s="2">
        <v>974</v>
      </c>
      <c r="CA54" s="2">
        <v>21</v>
      </c>
      <c r="CB54" s="2">
        <v>9.98</v>
      </c>
      <c r="CC54" s="2">
        <v>0.23</v>
      </c>
      <c r="CD54" s="2">
        <v>2</v>
      </c>
      <c r="CE54" s="2">
        <v>5</v>
      </c>
      <c r="CF54" s="2">
        <v>77</v>
      </c>
      <c r="CG54" s="2">
        <v>33</v>
      </c>
      <c r="CH54" s="2">
        <v>9</v>
      </c>
      <c r="CI54" s="2">
        <v>1</v>
      </c>
      <c r="CJ54" s="2">
        <v>2</v>
      </c>
      <c r="CK54" s="1">
        <v>0</v>
      </c>
      <c r="CL54" s="1">
        <v>0</v>
      </c>
      <c r="CM54" s="1">
        <v>0</v>
      </c>
      <c r="CN54" s="1">
        <v>0</v>
      </c>
      <c r="CO54" s="1">
        <v>0</v>
      </c>
      <c r="CP54" s="1">
        <v>0</v>
      </c>
      <c r="CQ54" s="2">
        <v>11</v>
      </c>
      <c r="CR54" s="2">
        <v>60</v>
      </c>
      <c r="CS54" s="2">
        <v>0.29503000000000001</v>
      </c>
      <c r="CT54" s="2">
        <v>1.7010000000000001E-2</v>
      </c>
      <c r="CU54" s="1" t="s">
        <v>6</v>
      </c>
    </row>
    <row r="55" spans="1:99" s="1" customFormat="1" x14ac:dyDescent="0.25">
      <c r="A55" s="1" t="s">
        <v>339</v>
      </c>
      <c r="C55" s="1" t="s">
        <v>340</v>
      </c>
      <c r="D55" s="1">
        <v>1938</v>
      </c>
      <c r="E55" s="1">
        <f t="shared" si="22"/>
        <v>77</v>
      </c>
      <c r="F55" s="1">
        <v>6</v>
      </c>
      <c r="G55" s="1">
        <v>9</v>
      </c>
      <c r="H55" s="1">
        <v>265</v>
      </c>
      <c r="I55" s="1">
        <v>25489</v>
      </c>
      <c r="J55" s="1">
        <v>18544</v>
      </c>
      <c r="K55" s="1">
        <v>25489</v>
      </c>
      <c r="L55" s="1">
        <f t="shared" si="0"/>
        <v>1110298291.1000001</v>
      </c>
      <c r="M55" s="1">
        <v>1275.3227061</v>
      </c>
      <c r="N55" s="1">
        <f t="shared" si="1"/>
        <v>55553057.077716</v>
      </c>
      <c r="O55" s="1">
        <f t="shared" si="2"/>
        <v>1.9926917282812502</v>
      </c>
      <c r="P55" s="1">
        <f t="shared" si="3"/>
        <v>5161052.4464078462</v>
      </c>
      <c r="Q55" s="1">
        <f t="shared" si="4"/>
        <v>5.1610524464078464</v>
      </c>
      <c r="R55" s="1">
        <v>0</v>
      </c>
      <c r="S55" s="1">
        <f t="shared" si="5"/>
        <v>0</v>
      </c>
      <c r="T55" s="1">
        <f t="shared" si="6"/>
        <v>0</v>
      </c>
      <c r="U55" s="1">
        <f t="shared" si="7"/>
        <v>0</v>
      </c>
      <c r="V55" s="1">
        <v>61840.486017000003</v>
      </c>
      <c r="W55" s="1">
        <f t="shared" si="8"/>
        <v>18.848980137981599</v>
      </c>
      <c r="X55" s="1">
        <f t="shared" si="9"/>
        <v>11.7122170087037</v>
      </c>
      <c r="Y55" s="1">
        <f t="shared" si="10"/>
        <v>2.3405267645160559</v>
      </c>
      <c r="Z55" s="1">
        <f t="shared" si="11"/>
        <v>19.986268074261822</v>
      </c>
      <c r="AA55" s="1">
        <f t="shared" si="12"/>
        <v>0.82404765164077121</v>
      </c>
      <c r="AB55" s="1">
        <f t="shared" si="13"/>
        <v>9.9931340371309112</v>
      </c>
      <c r="AC55" s="1">
        <v>6</v>
      </c>
      <c r="AD55" s="1">
        <f t="shared" si="14"/>
        <v>3.3310446790436372</v>
      </c>
      <c r="AE55" s="1" t="s">
        <v>2</v>
      </c>
      <c r="AF55" s="1">
        <f t="shared" si="15"/>
        <v>0</v>
      </c>
      <c r="AG55" s="1">
        <f t="shared" si="16"/>
        <v>0.23764198710564266</v>
      </c>
      <c r="AH55" s="1">
        <f t="shared" si="17"/>
        <v>0.2256330643527677</v>
      </c>
      <c r="AI55" s="1">
        <f t="shared" si="18"/>
        <v>807774785.60000002</v>
      </c>
      <c r="AJ55" s="1">
        <f t="shared" si="19"/>
        <v>22873653.120000001</v>
      </c>
      <c r="AK55" s="1">
        <f t="shared" si="20"/>
        <v>22.87365312</v>
      </c>
      <c r="AL55" s="1" t="s">
        <v>341</v>
      </c>
      <c r="AM55" s="1" t="s">
        <v>2</v>
      </c>
      <c r="AN55" s="1" t="s">
        <v>2</v>
      </c>
      <c r="AO55" s="1" t="s">
        <v>342</v>
      </c>
      <c r="AP55" s="1" t="s">
        <v>2</v>
      </c>
      <c r="AQ55" s="1" t="s">
        <v>2</v>
      </c>
      <c r="AR55" s="1" t="s">
        <v>2</v>
      </c>
      <c r="AS55" s="1">
        <v>0</v>
      </c>
      <c r="AT55" s="1" t="s">
        <v>2</v>
      </c>
      <c r="AU55" s="1" t="s">
        <v>2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 t="s">
        <v>6</v>
      </c>
    </row>
    <row r="56" spans="1:99" s="1" customFormat="1" x14ac:dyDescent="0.25">
      <c r="A56" s="1" t="s">
        <v>343</v>
      </c>
      <c r="C56" s="1" t="s">
        <v>344</v>
      </c>
      <c r="D56" s="1">
        <v>1948</v>
      </c>
      <c r="E56" s="1">
        <f t="shared" si="22"/>
        <v>67</v>
      </c>
      <c r="F56" s="1">
        <v>7</v>
      </c>
      <c r="G56" s="1">
        <v>10</v>
      </c>
      <c r="H56" s="1">
        <v>95</v>
      </c>
      <c r="I56" s="1">
        <v>404</v>
      </c>
      <c r="J56" s="1">
        <v>173</v>
      </c>
      <c r="K56" s="1">
        <v>404</v>
      </c>
      <c r="L56" s="1">
        <f t="shared" si="0"/>
        <v>17598199.600000001</v>
      </c>
      <c r="M56" s="1">
        <v>433.16770600000001</v>
      </c>
      <c r="N56" s="1">
        <f t="shared" si="1"/>
        <v>18868785.273359999</v>
      </c>
      <c r="O56" s="1">
        <f t="shared" si="2"/>
        <v>0.67682454062500008</v>
      </c>
      <c r="P56" s="1">
        <f t="shared" si="3"/>
        <v>1752969.0627031601</v>
      </c>
      <c r="Q56" s="1">
        <f t="shared" si="4"/>
        <v>1.7529690627031602</v>
      </c>
      <c r="R56" s="1">
        <v>0</v>
      </c>
      <c r="S56" s="1">
        <f t="shared" si="5"/>
        <v>0</v>
      </c>
      <c r="T56" s="1">
        <f t="shared" si="6"/>
        <v>0</v>
      </c>
      <c r="U56" s="1">
        <f t="shared" si="7"/>
        <v>0</v>
      </c>
      <c r="V56" s="1">
        <v>23679.229603</v>
      </c>
      <c r="W56" s="1">
        <f t="shared" si="8"/>
        <v>7.2174291829943993</v>
      </c>
      <c r="X56" s="1">
        <f t="shared" si="9"/>
        <v>4.4847040114305825</v>
      </c>
      <c r="Y56" s="1">
        <f t="shared" si="10"/>
        <v>1.5377661496637538</v>
      </c>
      <c r="Z56" s="1">
        <f t="shared" si="11"/>
        <v>0.93266203123558356</v>
      </c>
      <c r="AA56" s="1">
        <f t="shared" si="12"/>
        <v>33.822391795843927</v>
      </c>
      <c r="AB56" s="1">
        <f t="shared" si="13"/>
        <v>0.3997122991009644</v>
      </c>
      <c r="AC56" s="1">
        <v>7</v>
      </c>
      <c r="AD56" s="1">
        <f t="shared" si="14"/>
        <v>0.13323743303365479</v>
      </c>
      <c r="AE56" s="1" t="s">
        <v>2</v>
      </c>
      <c r="AF56" s="1">
        <f t="shared" si="15"/>
        <v>0</v>
      </c>
      <c r="AG56" s="1">
        <f t="shared" si="16"/>
        <v>1.9028202925942126E-2</v>
      </c>
      <c r="AH56" s="1">
        <f t="shared" si="17"/>
        <v>8.2147818761335234</v>
      </c>
      <c r="AI56" s="1">
        <f t="shared" si="18"/>
        <v>7535862.7000000002</v>
      </c>
      <c r="AJ56" s="1">
        <f t="shared" si="19"/>
        <v>213392.04</v>
      </c>
      <c r="AK56" s="1">
        <f t="shared" si="20"/>
        <v>0.21339204000000001</v>
      </c>
      <c r="AL56" s="1" t="s">
        <v>345</v>
      </c>
      <c r="AM56" s="1" t="s">
        <v>2</v>
      </c>
      <c r="AN56" s="1" t="s">
        <v>346</v>
      </c>
      <c r="AO56" s="1" t="s">
        <v>347</v>
      </c>
      <c r="AP56" s="1" t="s">
        <v>2</v>
      </c>
      <c r="AQ56" s="1" t="s">
        <v>2</v>
      </c>
      <c r="AR56" s="1" t="s">
        <v>2</v>
      </c>
      <c r="AS56" s="1">
        <v>0</v>
      </c>
      <c r="AT56" s="1" t="s">
        <v>2</v>
      </c>
      <c r="AU56" s="1" t="s">
        <v>2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0</v>
      </c>
      <c r="CQ56" s="1">
        <v>0</v>
      </c>
      <c r="CR56" s="1">
        <v>0</v>
      </c>
      <c r="CS56" s="1">
        <v>0</v>
      </c>
      <c r="CT56" s="1">
        <v>0</v>
      </c>
      <c r="CU56" s="1" t="s">
        <v>6</v>
      </c>
    </row>
    <row r="57" spans="1:99" s="1" customFormat="1" x14ac:dyDescent="0.25">
      <c r="A57" s="1" t="s">
        <v>348</v>
      </c>
      <c r="C57" s="1" t="s">
        <v>349</v>
      </c>
      <c r="D57" s="1">
        <v>1921</v>
      </c>
      <c r="E57" s="1">
        <f t="shared" si="22"/>
        <v>94</v>
      </c>
      <c r="F57" s="1">
        <v>8</v>
      </c>
      <c r="G57" s="1">
        <v>9</v>
      </c>
      <c r="H57" s="1">
        <v>19</v>
      </c>
      <c r="I57" s="1">
        <v>2552</v>
      </c>
      <c r="J57" s="1">
        <v>1595</v>
      </c>
      <c r="K57" s="1">
        <v>2552</v>
      </c>
      <c r="L57" s="1">
        <f t="shared" si="0"/>
        <v>111164864.8</v>
      </c>
      <c r="M57" s="1">
        <v>277.79241325999999</v>
      </c>
      <c r="N57" s="1">
        <f t="shared" si="1"/>
        <v>12100637.5216056</v>
      </c>
      <c r="O57" s="1">
        <f t="shared" si="2"/>
        <v>0.43405064571875002</v>
      </c>
      <c r="P57" s="1">
        <f t="shared" si="3"/>
        <v>1124187.0055253636</v>
      </c>
      <c r="Q57" s="1">
        <f t="shared" si="4"/>
        <v>1.1241870055253635</v>
      </c>
      <c r="R57" s="1">
        <v>0</v>
      </c>
      <c r="S57" s="1">
        <f t="shared" si="5"/>
        <v>0</v>
      </c>
      <c r="T57" s="1">
        <f t="shared" si="6"/>
        <v>0</v>
      </c>
      <c r="U57" s="1">
        <f t="shared" si="7"/>
        <v>0</v>
      </c>
      <c r="V57" s="1">
        <v>20006.436007</v>
      </c>
      <c r="W57" s="1">
        <f t="shared" si="8"/>
        <v>6.0979616949335993</v>
      </c>
      <c r="X57" s="1">
        <f t="shared" si="9"/>
        <v>3.7890989411097582</v>
      </c>
      <c r="Y57" s="1">
        <f t="shared" si="10"/>
        <v>1.6224088348785934</v>
      </c>
      <c r="Z57" s="1">
        <f t="shared" si="11"/>
        <v>9.1866948829362052</v>
      </c>
      <c r="AA57" s="1">
        <f t="shared" si="12"/>
        <v>3.0995017969058254</v>
      </c>
      <c r="AB57" s="1">
        <f t="shared" si="13"/>
        <v>3.4450105811010769</v>
      </c>
      <c r="AC57" s="1">
        <v>8</v>
      </c>
      <c r="AD57" s="1">
        <f t="shared" si="14"/>
        <v>1.1483368603670256</v>
      </c>
      <c r="AE57" s="1" t="s">
        <v>2</v>
      </c>
      <c r="AF57" s="1">
        <f t="shared" si="15"/>
        <v>0</v>
      </c>
      <c r="AG57" s="1">
        <f t="shared" si="16"/>
        <v>0.23404567228169051</v>
      </c>
      <c r="AH57" s="1">
        <f t="shared" si="17"/>
        <v>0.57140726983887447</v>
      </c>
      <c r="AI57" s="1">
        <f t="shared" si="18"/>
        <v>69478040.5</v>
      </c>
      <c r="AJ57" s="1">
        <f t="shared" si="19"/>
        <v>1967400.6</v>
      </c>
      <c r="AK57" s="1">
        <f t="shared" si="20"/>
        <v>1.9674006000000002</v>
      </c>
      <c r="AL57" s="1" t="s">
        <v>350</v>
      </c>
      <c r="AM57" s="1" t="s">
        <v>2</v>
      </c>
      <c r="AN57" s="1" t="s">
        <v>351</v>
      </c>
      <c r="AO57" s="1" t="s">
        <v>352</v>
      </c>
      <c r="AP57" s="1" t="s">
        <v>2</v>
      </c>
      <c r="AQ57" s="1" t="s">
        <v>2</v>
      </c>
      <c r="AR57" s="1" t="s">
        <v>2</v>
      </c>
      <c r="AS57" s="1">
        <v>0</v>
      </c>
      <c r="AT57" s="1" t="s">
        <v>2</v>
      </c>
      <c r="AU57" s="1" t="s">
        <v>2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R57" s="1">
        <v>0</v>
      </c>
      <c r="CS57" s="1">
        <v>0</v>
      </c>
      <c r="CT57" s="1">
        <v>0</v>
      </c>
      <c r="CU57" s="1" t="s">
        <v>6</v>
      </c>
    </row>
    <row r="58" spans="1:99" s="1" customFormat="1" x14ac:dyDescent="0.25">
      <c r="A58" s="1" t="s">
        <v>353</v>
      </c>
      <c r="B58" s="1" t="s">
        <v>354</v>
      </c>
      <c r="C58" s="1" t="s">
        <v>355</v>
      </c>
      <c r="D58" s="1">
        <v>1857</v>
      </c>
      <c r="E58" s="1">
        <f t="shared" si="22"/>
        <v>158</v>
      </c>
      <c r="F58" s="1">
        <v>13</v>
      </c>
      <c r="G58" s="1">
        <v>15</v>
      </c>
      <c r="H58" s="1">
        <v>4030</v>
      </c>
      <c r="I58" s="1">
        <v>2800</v>
      </c>
      <c r="J58" s="1">
        <v>1750</v>
      </c>
      <c r="K58" s="1">
        <v>2800</v>
      </c>
      <c r="L58" s="1">
        <f t="shared" si="0"/>
        <v>121967720</v>
      </c>
      <c r="M58" s="1">
        <v>729</v>
      </c>
      <c r="N58" s="1">
        <f t="shared" si="1"/>
        <v>31755240</v>
      </c>
      <c r="O58" s="1">
        <f t="shared" si="2"/>
        <v>1.1390625000000001</v>
      </c>
      <c r="P58" s="1">
        <f t="shared" si="3"/>
        <v>2950160.94</v>
      </c>
      <c r="Q58" s="1">
        <f t="shared" si="4"/>
        <v>2.95016094</v>
      </c>
      <c r="R58" s="1">
        <v>0</v>
      </c>
      <c r="S58" s="1">
        <f t="shared" si="5"/>
        <v>0</v>
      </c>
      <c r="T58" s="1">
        <f t="shared" si="6"/>
        <v>0</v>
      </c>
      <c r="U58" s="1">
        <f t="shared" si="7"/>
        <v>0</v>
      </c>
      <c r="W58" s="1">
        <f t="shared" si="8"/>
        <v>0</v>
      </c>
      <c r="X58" s="1">
        <f t="shared" si="9"/>
        <v>0</v>
      </c>
      <c r="Y58" s="1">
        <f t="shared" si="10"/>
        <v>0</v>
      </c>
      <c r="Z58" s="1">
        <f t="shared" si="11"/>
        <v>3.8408690975095765</v>
      </c>
      <c r="AA58" s="1">
        <f t="shared" si="12"/>
        <v>0</v>
      </c>
      <c r="AB58" s="1">
        <f t="shared" si="13"/>
        <v>0.8863544071175945</v>
      </c>
      <c r="AC58" s="1">
        <v>13</v>
      </c>
      <c r="AD58" s="1">
        <f t="shared" si="14"/>
        <v>0.29545146903919817</v>
      </c>
      <c r="AE58" s="1" t="s">
        <v>2</v>
      </c>
      <c r="AF58" s="1">
        <f t="shared" si="15"/>
        <v>0</v>
      </c>
      <c r="AG58" s="1">
        <f t="shared" si="16"/>
        <v>6.0404216402409984E-2</v>
      </c>
      <c r="AH58" s="1">
        <f t="shared" si="17"/>
        <v>1.3667074062235069</v>
      </c>
      <c r="AI58" s="1">
        <f t="shared" si="18"/>
        <v>76229825</v>
      </c>
      <c r="AJ58" s="1">
        <f t="shared" si="19"/>
        <v>2158590</v>
      </c>
      <c r="AK58" s="1">
        <f t="shared" si="20"/>
        <v>2.1585899999999998</v>
      </c>
      <c r="AL58" s="1" t="s">
        <v>2</v>
      </c>
      <c r="AM58" s="1" t="s">
        <v>2</v>
      </c>
      <c r="AN58" s="1" t="s">
        <v>2</v>
      </c>
      <c r="AO58" s="1" t="s">
        <v>2</v>
      </c>
      <c r="AP58" s="1" t="s">
        <v>2</v>
      </c>
      <c r="AQ58" s="1" t="s">
        <v>2</v>
      </c>
      <c r="AR58" s="1" t="s">
        <v>2</v>
      </c>
      <c r="AS58" s="1">
        <v>0</v>
      </c>
      <c r="AT58" s="1" t="s">
        <v>2</v>
      </c>
      <c r="AU58" s="1" t="s">
        <v>2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0</v>
      </c>
      <c r="CN58" s="1">
        <v>0</v>
      </c>
      <c r="CO58" s="1">
        <v>0</v>
      </c>
      <c r="CP58" s="1">
        <v>0</v>
      </c>
      <c r="CQ58" s="1">
        <v>0</v>
      </c>
      <c r="CR58" s="1">
        <v>0</v>
      </c>
      <c r="CS58" s="1">
        <v>0</v>
      </c>
      <c r="CT58" s="1">
        <v>0</v>
      </c>
      <c r="CU58" s="1" t="s">
        <v>17</v>
      </c>
    </row>
    <row r="59" spans="1:99" s="1" customFormat="1" x14ac:dyDescent="0.25">
      <c r="A59" s="1" t="s">
        <v>356</v>
      </c>
      <c r="C59" s="1" t="s">
        <v>357</v>
      </c>
      <c r="D59" s="1">
        <v>1954</v>
      </c>
      <c r="E59" s="1">
        <f t="shared" si="22"/>
        <v>61</v>
      </c>
      <c r="F59" s="1">
        <v>4</v>
      </c>
      <c r="G59" s="1">
        <v>7</v>
      </c>
      <c r="H59" s="1">
        <v>520</v>
      </c>
      <c r="I59" s="1">
        <v>3672</v>
      </c>
      <c r="J59" s="1">
        <v>2448</v>
      </c>
      <c r="K59" s="1">
        <v>3672</v>
      </c>
      <c r="L59" s="1">
        <f t="shared" si="0"/>
        <v>159951952.80000001</v>
      </c>
      <c r="M59" s="1">
        <v>368.75385933000001</v>
      </c>
      <c r="N59" s="1">
        <f t="shared" si="1"/>
        <v>16062918.1124148</v>
      </c>
      <c r="O59" s="1">
        <f t="shared" si="2"/>
        <v>0.57617790520312506</v>
      </c>
      <c r="P59" s="1">
        <f t="shared" si="3"/>
        <v>1492295.2431682039</v>
      </c>
      <c r="Q59" s="1">
        <f t="shared" si="4"/>
        <v>1.4922952431682039</v>
      </c>
      <c r="R59" s="1">
        <v>0</v>
      </c>
      <c r="S59" s="1">
        <f t="shared" si="5"/>
        <v>0</v>
      </c>
      <c r="T59" s="1">
        <f t="shared" si="6"/>
        <v>0</v>
      </c>
      <c r="U59" s="1">
        <f t="shared" si="7"/>
        <v>0</v>
      </c>
      <c r="V59" s="1">
        <v>19881.130955000001</v>
      </c>
      <c r="W59" s="1">
        <f t="shared" si="8"/>
        <v>6.0597687150840001</v>
      </c>
      <c r="X59" s="1">
        <f t="shared" si="9"/>
        <v>3.7653669160912702</v>
      </c>
      <c r="Y59" s="1">
        <f t="shared" si="10"/>
        <v>1.3993410114024751</v>
      </c>
      <c r="Z59" s="1">
        <f t="shared" si="11"/>
        <v>9.9578390228096492</v>
      </c>
      <c r="AA59" s="1">
        <f t="shared" si="12"/>
        <v>2.0068389572154217</v>
      </c>
      <c r="AB59" s="1">
        <f t="shared" si="13"/>
        <v>7.4683792671072364</v>
      </c>
      <c r="AC59" s="1">
        <v>4</v>
      </c>
      <c r="AD59" s="1">
        <f t="shared" si="14"/>
        <v>2.4894597557024123</v>
      </c>
      <c r="AE59" s="1" t="s">
        <v>2</v>
      </c>
      <c r="AF59" s="1">
        <f t="shared" si="15"/>
        <v>0</v>
      </c>
      <c r="AG59" s="1">
        <f t="shared" si="16"/>
        <v>0.22019037293969035</v>
      </c>
      <c r="AH59" s="1">
        <f t="shared" si="17"/>
        <v>0.49420965889383761</v>
      </c>
      <c r="AI59" s="1">
        <f t="shared" si="18"/>
        <v>106634635.2</v>
      </c>
      <c r="AJ59" s="1">
        <f t="shared" si="19"/>
        <v>3019559.04</v>
      </c>
      <c r="AK59" s="1">
        <f t="shared" si="20"/>
        <v>3.0195590399999999</v>
      </c>
      <c r="AL59" s="1" t="s">
        <v>358</v>
      </c>
      <c r="AM59" s="1" t="s">
        <v>2</v>
      </c>
      <c r="AN59" s="1" t="s">
        <v>359</v>
      </c>
      <c r="AO59" s="1" t="s">
        <v>360</v>
      </c>
      <c r="AP59" s="1" t="s">
        <v>2</v>
      </c>
      <c r="AQ59" s="1" t="s">
        <v>2</v>
      </c>
      <c r="AR59" s="1" t="s">
        <v>2</v>
      </c>
      <c r="AS59" s="1">
        <v>0</v>
      </c>
      <c r="AT59" s="1" t="s">
        <v>2</v>
      </c>
      <c r="AU59" s="1" t="s">
        <v>2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0</v>
      </c>
      <c r="CE59" s="1">
        <v>0</v>
      </c>
      <c r="CF59" s="1">
        <v>0</v>
      </c>
      <c r="CG59" s="1">
        <v>0</v>
      </c>
      <c r="CH59" s="1">
        <v>0</v>
      </c>
      <c r="CI59" s="1">
        <v>0</v>
      </c>
      <c r="CJ59" s="1">
        <v>0</v>
      </c>
      <c r="CK59" s="1">
        <v>0</v>
      </c>
      <c r="CL59" s="1">
        <v>0</v>
      </c>
      <c r="CM59" s="1">
        <v>0</v>
      </c>
      <c r="CN59" s="1">
        <v>0</v>
      </c>
      <c r="CO59" s="1">
        <v>0</v>
      </c>
      <c r="CP59" s="1">
        <v>0</v>
      </c>
      <c r="CQ59" s="1">
        <v>0</v>
      </c>
      <c r="CR59" s="1">
        <v>0</v>
      </c>
      <c r="CS59" s="1">
        <v>0</v>
      </c>
      <c r="CT59" s="1">
        <v>0</v>
      </c>
      <c r="CU59" s="1" t="s">
        <v>6</v>
      </c>
    </row>
    <row r="60" spans="1:99" s="1" customFormat="1" x14ac:dyDescent="0.25">
      <c r="A60" s="1" t="s">
        <v>361</v>
      </c>
      <c r="C60" s="1" t="s">
        <v>362</v>
      </c>
      <c r="D60" s="1">
        <v>1946</v>
      </c>
      <c r="E60" s="1">
        <f t="shared" si="22"/>
        <v>69</v>
      </c>
      <c r="F60" s="1">
        <v>6</v>
      </c>
      <c r="G60" s="1">
        <v>7</v>
      </c>
      <c r="H60" s="1">
        <v>300</v>
      </c>
      <c r="I60" s="1">
        <v>6597</v>
      </c>
      <c r="J60" s="1">
        <v>2199</v>
      </c>
      <c r="K60" s="1">
        <v>6597</v>
      </c>
      <c r="L60" s="1">
        <f t="shared" si="0"/>
        <v>287364660.30000001</v>
      </c>
      <c r="M60" s="1">
        <v>2680.7758917000001</v>
      </c>
      <c r="N60" s="1">
        <f t="shared" si="1"/>
        <v>116774597.842452</v>
      </c>
      <c r="O60" s="1">
        <f t="shared" si="2"/>
        <v>4.1887123307812502</v>
      </c>
      <c r="P60" s="1">
        <f t="shared" si="3"/>
        <v>10848724.725085063</v>
      </c>
      <c r="Q60" s="1">
        <f t="shared" si="4"/>
        <v>10.848724725085063</v>
      </c>
      <c r="R60" s="1">
        <v>0</v>
      </c>
      <c r="S60" s="1">
        <f t="shared" si="5"/>
        <v>0</v>
      </c>
      <c r="T60" s="1">
        <f t="shared" si="6"/>
        <v>0</v>
      </c>
      <c r="U60" s="1">
        <f t="shared" si="7"/>
        <v>0</v>
      </c>
      <c r="V60" s="1">
        <v>128441.98961</v>
      </c>
      <c r="W60" s="1">
        <f t="shared" si="8"/>
        <v>39.149118433128002</v>
      </c>
      <c r="X60" s="1">
        <f t="shared" si="9"/>
        <v>24.326142180196342</v>
      </c>
      <c r="Y60" s="1">
        <f t="shared" si="10"/>
        <v>3.3529535218340301</v>
      </c>
      <c r="Z60" s="1">
        <f t="shared" si="11"/>
        <v>2.4608490682853974</v>
      </c>
      <c r="AA60" s="1">
        <f t="shared" si="12"/>
        <v>14.433266994527091</v>
      </c>
      <c r="AB60" s="1">
        <f t="shared" si="13"/>
        <v>1.2304245341426987</v>
      </c>
      <c r="AC60" s="1">
        <v>6</v>
      </c>
      <c r="AD60" s="1">
        <f t="shared" si="14"/>
        <v>0.41014151138089955</v>
      </c>
      <c r="AE60" s="1" t="s">
        <v>2</v>
      </c>
      <c r="AF60" s="1">
        <f t="shared" si="15"/>
        <v>0</v>
      </c>
      <c r="AG60" s="1">
        <f t="shared" si="16"/>
        <v>2.0181629832663573E-2</v>
      </c>
      <c r="AH60" s="1">
        <f t="shared" si="17"/>
        <v>3.9996440986211335</v>
      </c>
      <c r="AI60" s="1">
        <f t="shared" si="18"/>
        <v>95788220.100000009</v>
      </c>
      <c r="AJ60" s="1">
        <f t="shared" si="19"/>
        <v>2712422.52</v>
      </c>
      <c r="AK60" s="1">
        <f t="shared" si="20"/>
        <v>2.7124225200000001</v>
      </c>
      <c r="AL60" s="1" t="s">
        <v>363</v>
      </c>
      <c r="AM60" s="1" t="s">
        <v>2</v>
      </c>
      <c r="AN60" s="1" t="s">
        <v>364</v>
      </c>
      <c r="AO60" s="1" t="s">
        <v>365</v>
      </c>
      <c r="AP60" s="1" t="s">
        <v>2</v>
      </c>
      <c r="AQ60" s="1" t="s">
        <v>2</v>
      </c>
      <c r="AR60" s="1" t="s">
        <v>2</v>
      </c>
      <c r="AS60" s="1">
        <v>0</v>
      </c>
      <c r="AT60" s="1" t="s">
        <v>2</v>
      </c>
      <c r="AU60" s="1" t="s">
        <v>2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  <c r="CK60" s="1">
        <v>0</v>
      </c>
      <c r="CL60" s="1">
        <v>0</v>
      </c>
      <c r="CM60" s="1">
        <v>0</v>
      </c>
      <c r="CN60" s="1">
        <v>0</v>
      </c>
      <c r="CO60" s="1">
        <v>0</v>
      </c>
      <c r="CP60" s="1">
        <v>0</v>
      </c>
      <c r="CQ60" s="1">
        <v>0</v>
      </c>
      <c r="CR60" s="1">
        <v>0</v>
      </c>
      <c r="CS60" s="1">
        <v>0</v>
      </c>
      <c r="CT60" s="1">
        <v>0</v>
      </c>
      <c r="CU60" s="1" t="s">
        <v>6</v>
      </c>
    </row>
    <row r="61" spans="1:99" s="1" customFormat="1" x14ac:dyDescent="0.25">
      <c r="A61" s="1" t="s">
        <v>366</v>
      </c>
      <c r="C61" s="1" t="s">
        <v>367</v>
      </c>
      <c r="D61" s="1">
        <v>1953</v>
      </c>
      <c r="E61" s="1">
        <f t="shared" si="22"/>
        <v>62</v>
      </c>
      <c r="F61" s="1">
        <v>7</v>
      </c>
      <c r="G61" s="1">
        <v>7</v>
      </c>
      <c r="H61" s="1">
        <v>250</v>
      </c>
      <c r="I61" s="1">
        <v>5915</v>
      </c>
      <c r="J61" s="1">
        <v>4250</v>
      </c>
      <c r="K61" s="1">
        <v>5915</v>
      </c>
      <c r="L61" s="1">
        <f t="shared" si="0"/>
        <v>257656808.5</v>
      </c>
      <c r="M61" s="1">
        <v>296.40386697999998</v>
      </c>
      <c r="N61" s="1">
        <f t="shared" si="1"/>
        <v>12911352.445648799</v>
      </c>
      <c r="O61" s="1">
        <f t="shared" si="2"/>
        <v>0.46313104215625001</v>
      </c>
      <c r="P61" s="1">
        <f t="shared" si="3"/>
        <v>1199504.9531266827</v>
      </c>
      <c r="Q61" s="1">
        <f t="shared" si="4"/>
        <v>1.1995049531266828</v>
      </c>
      <c r="R61" s="1">
        <v>0</v>
      </c>
      <c r="S61" s="1">
        <f t="shared" si="5"/>
        <v>0</v>
      </c>
      <c r="T61" s="1">
        <f t="shared" si="6"/>
        <v>0</v>
      </c>
      <c r="U61" s="1">
        <f t="shared" si="7"/>
        <v>0</v>
      </c>
      <c r="V61" s="1">
        <v>17693.068483999999</v>
      </c>
      <c r="W61" s="1">
        <f t="shared" si="8"/>
        <v>5.3928472739231994</v>
      </c>
      <c r="X61" s="1">
        <f t="shared" si="9"/>
        <v>3.3509610124586962</v>
      </c>
      <c r="Y61" s="1">
        <f t="shared" si="10"/>
        <v>1.3890311637845818</v>
      </c>
      <c r="Z61" s="1">
        <f t="shared" si="11"/>
        <v>19.955834184267182</v>
      </c>
      <c r="AA61" s="1">
        <f t="shared" si="12"/>
        <v>1.0287197529940542</v>
      </c>
      <c r="AB61" s="1">
        <f t="shared" si="13"/>
        <v>8.552500364685935</v>
      </c>
      <c r="AC61" s="1">
        <v>7</v>
      </c>
      <c r="AD61" s="1">
        <f t="shared" si="14"/>
        <v>2.8508334548953118</v>
      </c>
      <c r="AE61" s="1">
        <v>24.4648</v>
      </c>
      <c r="AF61" s="1">
        <f t="shared" si="15"/>
        <v>0</v>
      </c>
      <c r="AG61" s="1">
        <f t="shared" si="16"/>
        <v>0.49218623879933421</v>
      </c>
      <c r="AH61" s="1">
        <f t="shared" si="17"/>
        <v>0.22881316240167612</v>
      </c>
      <c r="AI61" s="1">
        <f t="shared" si="18"/>
        <v>185129575</v>
      </c>
      <c r="AJ61" s="1">
        <f t="shared" si="19"/>
        <v>5242290</v>
      </c>
      <c r="AK61" s="1">
        <f t="shared" si="20"/>
        <v>5.2422899999999997</v>
      </c>
      <c r="AL61" s="1" t="s">
        <v>368</v>
      </c>
      <c r="AM61" s="1" t="s">
        <v>2</v>
      </c>
      <c r="AN61" s="1" t="s">
        <v>369</v>
      </c>
      <c r="AO61" s="1" t="s">
        <v>370</v>
      </c>
      <c r="AP61" s="1" t="s">
        <v>371</v>
      </c>
      <c r="AQ61" s="1" t="s">
        <v>372</v>
      </c>
      <c r="AR61" s="1" t="s">
        <v>373</v>
      </c>
      <c r="AS61" s="1">
        <v>1</v>
      </c>
      <c r="AT61" s="1" t="s">
        <v>374</v>
      </c>
      <c r="AU61" s="1" t="s">
        <v>375</v>
      </c>
      <c r="AV61" s="1">
        <v>6</v>
      </c>
      <c r="AW61" s="2">
        <v>85</v>
      </c>
      <c r="AX61" s="2">
        <v>15</v>
      </c>
      <c r="AY61" s="1">
        <v>0</v>
      </c>
      <c r="AZ61" s="2">
        <v>1.6</v>
      </c>
      <c r="BA61" s="2">
        <v>1.1000000000000001</v>
      </c>
      <c r="BB61" s="1">
        <v>0</v>
      </c>
      <c r="BC61" s="1">
        <v>0</v>
      </c>
      <c r="BD61" s="1">
        <v>0</v>
      </c>
      <c r="BE61" s="2">
        <v>1</v>
      </c>
      <c r="BF61" s="2">
        <v>2</v>
      </c>
      <c r="BG61" s="1">
        <v>0</v>
      </c>
      <c r="BH61" s="1">
        <v>0</v>
      </c>
      <c r="BI61" s="1">
        <v>0</v>
      </c>
      <c r="BJ61" s="1">
        <v>0</v>
      </c>
      <c r="BK61" s="2">
        <v>5.5</v>
      </c>
      <c r="BL61" s="2">
        <v>88.8</v>
      </c>
      <c r="BM61" s="1">
        <v>0</v>
      </c>
      <c r="BN61" s="1">
        <v>0</v>
      </c>
      <c r="BO61" s="2">
        <v>1411</v>
      </c>
      <c r="BP61" s="2">
        <v>272</v>
      </c>
      <c r="BQ61" s="2">
        <v>13</v>
      </c>
      <c r="BR61" s="2">
        <v>2</v>
      </c>
      <c r="BS61" s="2">
        <v>0.13</v>
      </c>
      <c r="BT61" s="2">
        <v>0.02</v>
      </c>
      <c r="BU61" s="2">
        <v>3524</v>
      </c>
      <c r="BV61" s="2">
        <v>32</v>
      </c>
      <c r="BW61" s="2">
        <v>0.32</v>
      </c>
      <c r="BX61" s="2">
        <v>172027</v>
      </c>
      <c r="BY61" s="2">
        <v>6158</v>
      </c>
      <c r="BZ61" s="2">
        <v>1578</v>
      </c>
      <c r="CA61" s="2">
        <v>56</v>
      </c>
      <c r="CB61" s="2">
        <v>8</v>
      </c>
      <c r="CC61" s="2">
        <v>0.3</v>
      </c>
      <c r="CD61" s="2">
        <v>1</v>
      </c>
      <c r="CE61" s="2">
        <v>2</v>
      </c>
      <c r="CF61" s="2">
        <v>87</v>
      </c>
      <c r="CG61" s="2">
        <v>43</v>
      </c>
      <c r="CH61" s="2">
        <v>6</v>
      </c>
      <c r="CI61" s="1">
        <v>0</v>
      </c>
      <c r="CJ61" s="1">
        <v>0</v>
      </c>
      <c r="CK61" s="1">
        <v>0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2">
        <v>6</v>
      </c>
      <c r="CR61" s="2">
        <v>54</v>
      </c>
      <c r="CS61" s="2">
        <v>0.38302000000000003</v>
      </c>
      <c r="CT61" s="2">
        <v>0.29271000000000003</v>
      </c>
      <c r="CU61" s="1" t="s">
        <v>6</v>
      </c>
    </row>
    <row r="62" spans="1:99" s="1" customFormat="1" x14ac:dyDescent="0.25">
      <c r="A62" s="1" t="s">
        <v>376</v>
      </c>
      <c r="C62" s="1" t="s">
        <v>377</v>
      </c>
      <c r="D62" s="1">
        <v>1937</v>
      </c>
      <c r="E62" s="1">
        <f t="shared" si="22"/>
        <v>78</v>
      </c>
      <c r="F62" s="1">
        <v>14</v>
      </c>
      <c r="G62" s="1">
        <v>14</v>
      </c>
      <c r="H62" s="1">
        <v>5600</v>
      </c>
      <c r="I62" s="1">
        <v>205000</v>
      </c>
      <c r="J62" s="1">
        <v>100880</v>
      </c>
      <c r="K62" s="1">
        <v>205000</v>
      </c>
      <c r="L62" s="1">
        <f t="shared" si="0"/>
        <v>8929779500</v>
      </c>
      <c r="M62" s="1">
        <v>11889.183000999999</v>
      </c>
      <c r="N62" s="1">
        <f t="shared" si="1"/>
        <v>517892811.52355999</v>
      </c>
      <c r="O62" s="1">
        <f t="shared" si="2"/>
        <v>18.576848439062498</v>
      </c>
      <c r="P62" s="1">
        <f t="shared" si="3"/>
        <v>48113859.119426861</v>
      </c>
      <c r="Q62" s="1">
        <f t="shared" si="4"/>
        <v>48.113859119426863</v>
      </c>
      <c r="R62" s="1">
        <v>0</v>
      </c>
      <c r="S62" s="1">
        <f t="shared" si="5"/>
        <v>0</v>
      </c>
      <c r="T62" s="1">
        <f t="shared" si="6"/>
        <v>0</v>
      </c>
      <c r="U62" s="1">
        <f t="shared" si="7"/>
        <v>0</v>
      </c>
      <c r="V62" s="1">
        <v>359630.21270999999</v>
      </c>
      <c r="W62" s="1">
        <f t="shared" si="8"/>
        <v>109.615288834008</v>
      </c>
      <c r="X62" s="1">
        <f t="shared" si="9"/>
        <v>68.111804505997739</v>
      </c>
      <c r="Y62" s="1">
        <f t="shared" si="10"/>
        <v>4.4579062149546651</v>
      </c>
      <c r="Z62" s="1">
        <f t="shared" si="11"/>
        <v>17.24252451724514</v>
      </c>
      <c r="AA62" s="1">
        <f t="shared" si="12"/>
        <v>0.88091488189601308</v>
      </c>
      <c r="AB62" s="1">
        <f t="shared" si="13"/>
        <v>3.6948266822668154</v>
      </c>
      <c r="AC62" s="1">
        <v>14</v>
      </c>
      <c r="AD62" s="1">
        <f t="shared" si="14"/>
        <v>1.2316088940889387</v>
      </c>
      <c r="AE62" s="1">
        <v>35.564900000000002</v>
      </c>
      <c r="AF62" s="1">
        <f t="shared" si="15"/>
        <v>0</v>
      </c>
      <c r="AG62" s="1">
        <f t="shared" si="16"/>
        <v>6.7146960603722078E-2</v>
      </c>
      <c r="AH62" s="1">
        <f t="shared" si="17"/>
        <v>0.38666334755486848</v>
      </c>
      <c r="AI62" s="1">
        <f t="shared" si="18"/>
        <v>4394322712</v>
      </c>
      <c r="AJ62" s="1">
        <f t="shared" si="19"/>
        <v>124433462.40000001</v>
      </c>
      <c r="AK62" s="1">
        <f t="shared" si="20"/>
        <v>124.43346240000001</v>
      </c>
      <c r="AL62" s="1" t="s">
        <v>378</v>
      </c>
      <c r="AM62" s="1" t="s">
        <v>2</v>
      </c>
      <c r="AN62" s="1" t="s">
        <v>379</v>
      </c>
      <c r="AO62" s="1" t="s">
        <v>380</v>
      </c>
      <c r="AP62" s="1" t="s">
        <v>381</v>
      </c>
      <c r="AQ62" s="1" t="s">
        <v>382</v>
      </c>
      <c r="AR62" s="1" t="s">
        <v>257</v>
      </c>
      <c r="AS62" s="1">
        <v>1</v>
      </c>
      <c r="AT62" s="1" t="s">
        <v>383</v>
      </c>
      <c r="AU62" s="1" t="s">
        <v>384</v>
      </c>
      <c r="AV62" s="1">
        <v>6</v>
      </c>
      <c r="AW62" s="2">
        <v>99</v>
      </c>
      <c r="AX62" s="2">
        <v>1</v>
      </c>
      <c r="AY62" s="1">
        <v>0</v>
      </c>
      <c r="AZ62" s="2">
        <v>1.2</v>
      </c>
      <c r="BA62" s="2">
        <v>8.6999999999999993</v>
      </c>
      <c r="BB62" s="1">
        <v>0</v>
      </c>
      <c r="BC62" s="1">
        <v>0</v>
      </c>
      <c r="BD62" s="1">
        <v>0</v>
      </c>
      <c r="BE62" s="2">
        <v>0.2</v>
      </c>
      <c r="BF62" s="2">
        <v>1</v>
      </c>
      <c r="BG62" s="1">
        <v>0</v>
      </c>
      <c r="BH62" s="1">
        <v>0</v>
      </c>
      <c r="BI62" s="1">
        <v>0</v>
      </c>
      <c r="BJ62" s="1">
        <v>0</v>
      </c>
      <c r="BK62" s="2">
        <v>11.4</v>
      </c>
      <c r="BL62" s="2">
        <v>77.400000000000006</v>
      </c>
      <c r="BM62" s="1">
        <v>0</v>
      </c>
      <c r="BN62" s="1">
        <v>0</v>
      </c>
      <c r="BO62" s="2">
        <v>678</v>
      </c>
      <c r="BP62" s="2">
        <v>169</v>
      </c>
      <c r="BQ62" s="2">
        <v>4</v>
      </c>
      <c r="BR62" s="2">
        <v>1</v>
      </c>
      <c r="BS62" s="2">
        <v>0.16</v>
      </c>
      <c r="BT62" s="2">
        <v>0.04</v>
      </c>
      <c r="BU62" s="2">
        <v>2185</v>
      </c>
      <c r="BV62" s="2">
        <v>14</v>
      </c>
      <c r="BW62" s="2">
        <v>0.53</v>
      </c>
      <c r="BX62" s="2">
        <v>101265</v>
      </c>
      <c r="BY62" s="2">
        <v>5852</v>
      </c>
      <c r="BZ62" s="2">
        <v>629</v>
      </c>
      <c r="CA62" s="2">
        <v>36</v>
      </c>
      <c r="CB62" s="2">
        <v>3.18</v>
      </c>
      <c r="CC62" s="2">
        <v>0.2</v>
      </c>
      <c r="CD62" s="2">
        <v>1</v>
      </c>
      <c r="CE62" s="2">
        <v>2</v>
      </c>
      <c r="CF62" s="2">
        <v>86</v>
      </c>
      <c r="CG62" s="2">
        <v>62</v>
      </c>
      <c r="CH62" s="2">
        <v>8</v>
      </c>
      <c r="CI62" s="1">
        <v>0</v>
      </c>
      <c r="CJ62" s="1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2">
        <v>5</v>
      </c>
      <c r="CR62" s="2">
        <v>35</v>
      </c>
      <c r="CS62" s="2">
        <v>0.12263</v>
      </c>
      <c r="CT62" s="1">
        <v>0</v>
      </c>
      <c r="CU62" s="1" t="s">
        <v>6</v>
      </c>
    </row>
    <row r="63" spans="1:99" s="1" customFormat="1" x14ac:dyDescent="0.25">
      <c r="A63" s="1" t="s">
        <v>385</v>
      </c>
      <c r="C63" s="1" t="s">
        <v>386</v>
      </c>
      <c r="D63" s="1">
        <v>1936</v>
      </c>
      <c r="E63" s="1">
        <f t="shared" si="22"/>
        <v>79</v>
      </c>
      <c r="F63" s="1">
        <v>6</v>
      </c>
      <c r="G63" s="1">
        <v>7</v>
      </c>
      <c r="H63" s="1">
        <v>1225</v>
      </c>
      <c r="I63" s="1">
        <v>4745</v>
      </c>
      <c r="J63" s="1">
        <v>3650</v>
      </c>
      <c r="K63" s="1">
        <v>4745</v>
      </c>
      <c r="L63" s="1">
        <f t="shared" si="0"/>
        <v>206691725.5</v>
      </c>
      <c r="M63" s="1">
        <v>384.23318843999999</v>
      </c>
      <c r="N63" s="1">
        <f t="shared" si="1"/>
        <v>16737197.688446399</v>
      </c>
      <c r="O63" s="1">
        <f t="shared" si="2"/>
        <v>0.60036435693750001</v>
      </c>
      <c r="P63" s="1">
        <f t="shared" si="3"/>
        <v>1554937.9209702983</v>
      </c>
      <c r="Q63" s="1">
        <f t="shared" si="4"/>
        <v>1.5549379209702985</v>
      </c>
      <c r="R63" s="1">
        <v>0</v>
      </c>
      <c r="S63" s="1">
        <f t="shared" si="5"/>
        <v>0</v>
      </c>
      <c r="T63" s="1">
        <f t="shared" si="6"/>
        <v>0</v>
      </c>
      <c r="U63" s="1">
        <f t="shared" si="7"/>
        <v>0</v>
      </c>
      <c r="V63" s="1">
        <v>23853.434172000001</v>
      </c>
      <c r="W63" s="1">
        <f t="shared" si="8"/>
        <v>7.2705267356255998</v>
      </c>
      <c r="X63" s="1">
        <f t="shared" si="9"/>
        <v>4.5176973115717685</v>
      </c>
      <c r="Y63" s="1">
        <f t="shared" si="10"/>
        <v>1.6447664529476238</v>
      </c>
      <c r="Z63" s="1">
        <f t="shared" si="11"/>
        <v>12.349243245341974</v>
      </c>
      <c r="AA63" s="1">
        <f t="shared" si="12"/>
        <v>1.6148823921329163</v>
      </c>
      <c r="AB63" s="1">
        <f t="shared" si="13"/>
        <v>6.1746216226709869</v>
      </c>
      <c r="AC63" s="1">
        <v>6</v>
      </c>
      <c r="AD63" s="1">
        <f t="shared" si="14"/>
        <v>2.0582072075569955</v>
      </c>
      <c r="AE63" s="1">
        <v>32.850099999999998</v>
      </c>
      <c r="AF63" s="1">
        <f t="shared" si="15"/>
        <v>0</v>
      </c>
      <c r="AG63" s="1">
        <f t="shared" si="16"/>
        <v>0.26751270983859454</v>
      </c>
      <c r="AH63" s="1">
        <f t="shared" si="17"/>
        <v>0.3453727578127988</v>
      </c>
      <c r="AI63" s="1">
        <f t="shared" si="18"/>
        <v>158993635</v>
      </c>
      <c r="AJ63" s="1">
        <f t="shared" si="19"/>
        <v>4502202</v>
      </c>
      <c r="AK63" s="1">
        <f t="shared" si="20"/>
        <v>4.5022019999999996</v>
      </c>
      <c r="AL63" s="1" t="s">
        <v>387</v>
      </c>
      <c r="AM63" s="1" t="s">
        <v>2</v>
      </c>
      <c r="AN63" s="1" t="s">
        <v>388</v>
      </c>
      <c r="AO63" s="1" t="s">
        <v>389</v>
      </c>
      <c r="AP63" s="1" t="s">
        <v>390</v>
      </c>
      <c r="AQ63" s="1" t="s">
        <v>391</v>
      </c>
      <c r="AR63" s="1" t="s">
        <v>392</v>
      </c>
      <c r="AS63" s="1">
        <v>1</v>
      </c>
      <c r="AT63" s="1" t="s">
        <v>393</v>
      </c>
      <c r="AU63" s="1" t="s">
        <v>394</v>
      </c>
      <c r="AV63" s="1">
        <v>6</v>
      </c>
      <c r="AW63" s="2">
        <v>86</v>
      </c>
      <c r="AX63" s="2">
        <v>13</v>
      </c>
      <c r="AY63" s="1">
        <v>0</v>
      </c>
      <c r="AZ63" s="2">
        <v>10.1</v>
      </c>
      <c r="BA63" s="2">
        <v>9.6999999999999993</v>
      </c>
      <c r="BB63" s="2">
        <v>0.2</v>
      </c>
      <c r="BC63" s="2">
        <v>0.2</v>
      </c>
      <c r="BD63" s="1">
        <v>0</v>
      </c>
      <c r="BE63" s="2">
        <v>0.3</v>
      </c>
      <c r="BF63" s="2">
        <v>7.9</v>
      </c>
      <c r="BG63" s="2">
        <v>0.2</v>
      </c>
      <c r="BH63" s="2">
        <v>0.4</v>
      </c>
      <c r="BI63" s="1">
        <v>0</v>
      </c>
      <c r="BJ63" s="1">
        <v>0</v>
      </c>
      <c r="BK63" s="2">
        <v>20.9</v>
      </c>
      <c r="BL63" s="2">
        <v>50.1</v>
      </c>
      <c r="BM63" s="1">
        <v>0</v>
      </c>
      <c r="BN63" s="1">
        <v>0</v>
      </c>
      <c r="BO63" s="2">
        <v>5682</v>
      </c>
      <c r="BP63" s="2">
        <v>1899</v>
      </c>
      <c r="BQ63" s="2">
        <v>7</v>
      </c>
      <c r="BR63" s="2">
        <v>2</v>
      </c>
      <c r="BS63" s="2">
        <v>0.08</v>
      </c>
      <c r="BT63" s="2">
        <v>0.03</v>
      </c>
      <c r="BU63" s="2">
        <v>12089</v>
      </c>
      <c r="BV63" s="2">
        <v>15</v>
      </c>
      <c r="BW63" s="2">
        <v>0.16</v>
      </c>
      <c r="BX63" s="2">
        <v>350755</v>
      </c>
      <c r="BY63" s="2">
        <v>21108</v>
      </c>
      <c r="BZ63" s="2">
        <v>425</v>
      </c>
      <c r="CA63" s="2">
        <v>26</v>
      </c>
      <c r="CB63" s="2">
        <v>12.06</v>
      </c>
      <c r="CC63" s="2">
        <v>0.77</v>
      </c>
      <c r="CD63" s="2">
        <v>3</v>
      </c>
      <c r="CE63" s="2">
        <v>6</v>
      </c>
      <c r="CF63" s="2">
        <v>69</v>
      </c>
      <c r="CG63" s="2">
        <v>36</v>
      </c>
      <c r="CH63" s="2">
        <v>12</v>
      </c>
      <c r="CI63" s="2">
        <v>1</v>
      </c>
      <c r="CJ63" s="2">
        <v>3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2">
        <v>15</v>
      </c>
      <c r="CR63" s="2">
        <v>55</v>
      </c>
      <c r="CS63" s="2">
        <v>0.23039000000000001</v>
      </c>
      <c r="CT63" s="2">
        <v>0.20197000000000001</v>
      </c>
      <c r="CU63" s="1" t="s">
        <v>6</v>
      </c>
    </row>
    <row r="64" spans="1:99" s="1" customFormat="1" x14ac:dyDescent="0.25">
      <c r="A64" s="1" t="s">
        <v>395</v>
      </c>
      <c r="C64" s="1" t="s">
        <v>396</v>
      </c>
      <c r="D64" s="1">
        <v>1964</v>
      </c>
      <c r="E64" s="1">
        <f t="shared" si="22"/>
        <v>51</v>
      </c>
      <c r="F64" s="1">
        <v>6</v>
      </c>
      <c r="G64" s="1">
        <v>8</v>
      </c>
      <c r="H64" s="1">
        <v>95</v>
      </c>
      <c r="I64" s="1">
        <v>190000</v>
      </c>
      <c r="J64" s="1">
        <v>178500</v>
      </c>
      <c r="K64" s="1">
        <v>190000</v>
      </c>
      <c r="L64" s="1">
        <f t="shared" si="0"/>
        <v>8276381000</v>
      </c>
      <c r="M64" s="1">
        <v>597.18478140000002</v>
      </c>
      <c r="N64" s="1">
        <f t="shared" si="1"/>
        <v>26013369.077784002</v>
      </c>
      <c r="O64" s="1">
        <f t="shared" si="2"/>
        <v>0.93310122093750003</v>
      </c>
      <c r="P64" s="1">
        <f t="shared" si="3"/>
        <v>2416723.2044564043</v>
      </c>
      <c r="Q64" s="1">
        <f t="shared" si="4"/>
        <v>2.4167232044564044</v>
      </c>
      <c r="R64" s="1">
        <v>0</v>
      </c>
      <c r="S64" s="1">
        <f t="shared" si="5"/>
        <v>0</v>
      </c>
      <c r="T64" s="1">
        <f t="shared" si="6"/>
        <v>0</v>
      </c>
      <c r="U64" s="1">
        <f t="shared" si="7"/>
        <v>0</v>
      </c>
      <c r="V64" s="1">
        <v>26033.816910000001</v>
      </c>
      <c r="W64" s="1">
        <f t="shared" si="8"/>
        <v>7.9351073941679999</v>
      </c>
      <c r="X64" s="1">
        <f t="shared" si="9"/>
        <v>4.9306487198525408</v>
      </c>
      <c r="Y64" s="1">
        <f t="shared" si="10"/>
        <v>1.4399063402915135</v>
      </c>
      <c r="Z64" s="1">
        <f t="shared" si="11"/>
        <v>318.15875041992211</v>
      </c>
      <c r="AA64" s="1">
        <f t="shared" si="12"/>
        <v>3.6039808639463183E-2</v>
      </c>
      <c r="AB64" s="1">
        <f t="shared" si="13"/>
        <v>159.07937520996106</v>
      </c>
      <c r="AC64" s="1">
        <v>6</v>
      </c>
      <c r="AD64" s="1">
        <f t="shared" si="14"/>
        <v>53.026458403320355</v>
      </c>
      <c r="AE64" s="1" t="s">
        <v>2</v>
      </c>
      <c r="AF64" s="1">
        <f t="shared" si="15"/>
        <v>0</v>
      </c>
      <c r="AG64" s="1">
        <f t="shared" si="16"/>
        <v>5.5282925766354385</v>
      </c>
      <c r="AH64" s="1">
        <f t="shared" si="17"/>
        <v>1.0976315441826652E-2</v>
      </c>
      <c r="AI64" s="1">
        <f t="shared" si="18"/>
        <v>7775442150</v>
      </c>
      <c r="AJ64" s="1">
        <f t="shared" si="19"/>
        <v>220176180</v>
      </c>
      <c r="AK64" s="1">
        <f t="shared" si="20"/>
        <v>220.17617999999999</v>
      </c>
      <c r="AL64" s="1" t="s">
        <v>397</v>
      </c>
      <c r="AM64" s="1" t="s">
        <v>2</v>
      </c>
      <c r="AN64" s="1" t="s">
        <v>398</v>
      </c>
      <c r="AO64" s="1" t="s">
        <v>399</v>
      </c>
      <c r="AP64" s="1" t="s">
        <v>2</v>
      </c>
      <c r="AQ64" s="1" t="s">
        <v>2</v>
      </c>
      <c r="AR64" s="1" t="s">
        <v>2</v>
      </c>
      <c r="AS64" s="1">
        <v>0</v>
      </c>
      <c r="AT64" s="1" t="s">
        <v>2</v>
      </c>
      <c r="AU64" s="1" t="s">
        <v>2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0</v>
      </c>
      <c r="CE64" s="1">
        <v>0</v>
      </c>
      <c r="CF64" s="1">
        <v>0</v>
      </c>
      <c r="CG64" s="1">
        <v>0</v>
      </c>
      <c r="CH64" s="1">
        <v>0</v>
      </c>
      <c r="CI64" s="1">
        <v>0</v>
      </c>
      <c r="CJ64" s="1">
        <v>0</v>
      </c>
      <c r="CK64" s="1">
        <v>0</v>
      </c>
      <c r="CL64" s="1">
        <v>0</v>
      </c>
      <c r="CM64" s="1">
        <v>0</v>
      </c>
      <c r="CN64" s="1">
        <v>0</v>
      </c>
      <c r="CO64" s="1">
        <v>0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 t="s">
        <v>6</v>
      </c>
    </row>
    <row r="65" spans="1:99" s="1" customFormat="1" x14ac:dyDescent="0.25">
      <c r="A65" s="1" t="s">
        <v>400</v>
      </c>
      <c r="C65" s="1" t="s">
        <v>401</v>
      </c>
      <c r="D65" s="1">
        <v>1937</v>
      </c>
      <c r="E65" s="1">
        <f t="shared" si="22"/>
        <v>78</v>
      </c>
      <c r="F65" s="1">
        <v>6</v>
      </c>
      <c r="G65" s="1">
        <v>8</v>
      </c>
      <c r="H65" s="1">
        <v>199</v>
      </c>
      <c r="I65" s="1">
        <v>864</v>
      </c>
      <c r="J65" s="1">
        <v>540</v>
      </c>
      <c r="K65" s="1">
        <v>864</v>
      </c>
      <c r="L65" s="1">
        <f t="shared" ref="L65:L128" si="23">K65*43559.9</f>
        <v>37635753.600000001</v>
      </c>
      <c r="M65" s="1">
        <v>4402.4482638999998</v>
      </c>
      <c r="N65" s="1">
        <f t="shared" ref="N65:N128" si="24">M65*43560</f>
        <v>191770646.37548399</v>
      </c>
      <c r="O65" s="1">
        <f t="shared" ref="O65:O128" si="25">M65*0.0015625</f>
        <v>6.8788254123437502</v>
      </c>
      <c r="P65" s="1">
        <f t="shared" ref="P65:P128" si="26">M65*4046.86</f>
        <v>17816091.781246353</v>
      </c>
      <c r="Q65" s="1">
        <f t="shared" ref="Q65:Q128" si="27">M65*0.00404686</f>
        <v>17.816091781246353</v>
      </c>
      <c r="R65" s="1">
        <v>0</v>
      </c>
      <c r="S65" s="1">
        <f t="shared" ref="S65:S128" si="28">R65*2.58999</f>
        <v>0</v>
      </c>
      <c r="T65" s="1">
        <f t="shared" ref="T65:T128" si="29">R65*640</f>
        <v>0</v>
      </c>
      <c r="U65" s="1">
        <f t="shared" ref="U65:U128" si="30">R65*27880000</f>
        <v>0</v>
      </c>
      <c r="V65" s="1">
        <v>113735.27615999999</v>
      </c>
      <c r="W65" s="1">
        <f t="shared" ref="W65:W128" si="31">V65*0.0003048</f>
        <v>34.666512173567995</v>
      </c>
      <c r="X65" s="1">
        <f t="shared" ref="X65:X128" si="32">V65*0.000189394</f>
        <v>21.54077889304704</v>
      </c>
      <c r="Y65" s="1">
        <f t="shared" ref="Y65:Y128" si="33">X65/(2*(SQRT(3.1416*O65)))</f>
        <v>2.3168548144289538</v>
      </c>
      <c r="Z65" s="1">
        <f t="shared" ref="Z65:Z128" si="34">L65/N65</f>
        <v>0.19625398522310747</v>
      </c>
      <c r="AA65" s="1">
        <f t="shared" ref="AA65:AA128" si="35">W65/AK65</f>
        <v>52.045630870274877</v>
      </c>
      <c r="AB65" s="1">
        <f t="shared" ref="AB65:AB128" si="36">3*Z65/AC65</f>
        <v>9.8126992611553734E-2</v>
      </c>
      <c r="AC65" s="1">
        <v>6</v>
      </c>
      <c r="AD65" s="1">
        <f t="shared" ref="AD65:AD128" si="37">Z65/AC65</f>
        <v>3.2708997537184578E-2</v>
      </c>
      <c r="AE65" s="1" t="s">
        <v>2</v>
      </c>
      <c r="AF65" s="1">
        <f t="shared" ref="AF65:AF128" si="38">T65/M65</f>
        <v>0</v>
      </c>
      <c r="AG65" s="1">
        <f t="shared" ref="AG65:AG128" si="39">50*Z65*SQRT(3.1416)*(SQRT(N65))^-1</f>
        <v>1.2559514941391737E-3</v>
      </c>
      <c r="AH65" s="1">
        <f t="shared" ref="AH65:AH128" si="40">P65/AJ65</f>
        <v>26.747707751940542</v>
      </c>
      <c r="AI65" s="1">
        <f t="shared" ref="AI65:AI128" si="41">J65*43559.9</f>
        <v>23522346</v>
      </c>
      <c r="AJ65" s="1">
        <f t="shared" ref="AJ65:AJ128" si="42">J65*1233.48</f>
        <v>666079.19999999995</v>
      </c>
      <c r="AK65" s="1">
        <f t="shared" ref="AK65:AK128" si="43">AJ65/10^6</f>
        <v>0.66607919999999998</v>
      </c>
      <c r="AL65" s="1" t="s">
        <v>402</v>
      </c>
      <c r="AM65" s="1" t="s">
        <v>2</v>
      </c>
      <c r="AN65" s="1" t="s">
        <v>403</v>
      </c>
      <c r="AO65" s="1" t="s">
        <v>404</v>
      </c>
      <c r="AP65" s="1" t="s">
        <v>2</v>
      </c>
      <c r="AQ65" s="1" t="s">
        <v>2</v>
      </c>
      <c r="AR65" s="1" t="s">
        <v>2</v>
      </c>
      <c r="AS65" s="1">
        <v>0</v>
      </c>
      <c r="AT65" s="1" t="s">
        <v>2</v>
      </c>
      <c r="AU65" s="1" t="s">
        <v>2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 t="s">
        <v>6</v>
      </c>
    </row>
    <row r="66" spans="1:99" s="1" customFormat="1" x14ac:dyDescent="0.25">
      <c r="A66" s="1" t="s">
        <v>405</v>
      </c>
      <c r="C66" s="1" t="s">
        <v>406</v>
      </c>
      <c r="D66" s="1">
        <v>1938</v>
      </c>
      <c r="E66" s="1">
        <f t="shared" si="22"/>
        <v>77</v>
      </c>
      <c r="F66" s="1">
        <v>6</v>
      </c>
      <c r="G66" s="1">
        <v>7</v>
      </c>
      <c r="H66" s="1">
        <v>399</v>
      </c>
      <c r="I66" s="1">
        <v>300</v>
      </c>
      <c r="J66" s="1">
        <v>105</v>
      </c>
      <c r="K66" s="1">
        <v>300</v>
      </c>
      <c r="L66" s="1">
        <f t="shared" si="23"/>
        <v>13067970</v>
      </c>
      <c r="M66" s="1">
        <v>341.2801015</v>
      </c>
      <c r="N66" s="1">
        <f t="shared" si="24"/>
        <v>14866161.221340001</v>
      </c>
      <c r="O66" s="1">
        <f t="shared" si="25"/>
        <v>0.53325015859375002</v>
      </c>
      <c r="P66" s="1">
        <f t="shared" si="26"/>
        <v>1381112.7915562901</v>
      </c>
      <c r="Q66" s="1">
        <f t="shared" si="27"/>
        <v>1.38111279155629</v>
      </c>
      <c r="R66" s="1">
        <v>0</v>
      </c>
      <c r="S66" s="1">
        <f t="shared" si="28"/>
        <v>0</v>
      </c>
      <c r="T66" s="1">
        <f t="shared" si="29"/>
        <v>0</v>
      </c>
      <c r="U66" s="1">
        <f t="shared" si="30"/>
        <v>0</v>
      </c>
      <c r="V66" s="1">
        <v>28778.466755000001</v>
      </c>
      <c r="W66" s="1">
        <f t="shared" si="31"/>
        <v>8.7716766669239998</v>
      </c>
      <c r="X66" s="1">
        <f t="shared" si="32"/>
        <v>5.4504689325964701</v>
      </c>
      <c r="Y66" s="1">
        <f t="shared" si="33"/>
        <v>2.1055372643989867</v>
      </c>
      <c r="Z66" s="1">
        <f t="shared" si="34"/>
        <v>0.87904132112069777</v>
      </c>
      <c r="AA66" s="1">
        <f t="shared" si="35"/>
        <v>67.726900947099722</v>
      </c>
      <c r="AB66" s="1">
        <f t="shared" si="36"/>
        <v>0.43952066056034883</v>
      </c>
      <c r="AC66" s="1">
        <v>6</v>
      </c>
      <c r="AD66" s="1">
        <f t="shared" si="37"/>
        <v>0.14650688685344962</v>
      </c>
      <c r="AE66" s="1">
        <v>32.850099999999998</v>
      </c>
      <c r="AF66" s="1">
        <f t="shared" si="38"/>
        <v>0</v>
      </c>
      <c r="AG66" s="1">
        <f t="shared" si="39"/>
        <v>2.0204835537375381E-2</v>
      </c>
      <c r="AH66" s="1">
        <f t="shared" si="40"/>
        <v>10.663695526217655</v>
      </c>
      <c r="AI66" s="1">
        <f t="shared" si="41"/>
        <v>4573789.5</v>
      </c>
      <c r="AJ66" s="1">
        <f t="shared" si="42"/>
        <v>129515.40000000001</v>
      </c>
      <c r="AK66" s="1">
        <f t="shared" si="43"/>
        <v>0.1295154</v>
      </c>
      <c r="AL66" s="1" t="s">
        <v>407</v>
      </c>
      <c r="AM66" s="1" t="s">
        <v>2</v>
      </c>
      <c r="AN66" s="1" t="s">
        <v>408</v>
      </c>
      <c r="AO66" s="1" t="s">
        <v>409</v>
      </c>
      <c r="AP66" s="1" t="s">
        <v>390</v>
      </c>
      <c r="AQ66" s="1" t="s">
        <v>391</v>
      </c>
      <c r="AR66" s="1" t="s">
        <v>392</v>
      </c>
      <c r="AS66" s="1">
        <v>1</v>
      </c>
      <c r="AT66" s="1" t="s">
        <v>393</v>
      </c>
      <c r="AU66" s="1" t="s">
        <v>394</v>
      </c>
      <c r="AV66" s="1">
        <v>6</v>
      </c>
      <c r="AW66" s="2">
        <v>86</v>
      </c>
      <c r="AX66" s="2">
        <v>13</v>
      </c>
      <c r="AY66" s="1">
        <v>0</v>
      </c>
      <c r="AZ66" s="2">
        <v>10.1</v>
      </c>
      <c r="BA66" s="2">
        <v>9.6999999999999993</v>
      </c>
      <c r="BB66" s="2">
        <v>0.2</v>
      </c>
      <c r="BC66" s="2">
        <v>0.2</v>
      </c>
      <c r="BD66" s="1">
        <v>0</v>
      </c>
      <c r="BE66" s="2">
        <v>0.3</v>
      </c>
      <c r="BF66" s="2">
        <v>7.9</v>
      </c>
      <c r="BG66" s="2">
        <v>0.2</v>
      </c>
      <c r="BH66" s="2">
        <v>0.4</v>
      </c>
      <c r="BI66" s="1">
        <v>0</v>
      </c>
      <c r="BJ66" s="1">
        <v>0</v>
      </c>
      <c r="BK66" s="2">
        <v>20.9</v>
      </c>
      <c r="BL66" s="2">
        <v>50.1</v>
      </c>
      <c r="BM66" s="1">
        <v>0</v>
      </c>
      <c r="BN66" s="1">
        <v>0</v>
      </c>
      <c r="BO66" s="2">
        <v>5682</v>
      </c>
      <c r="BP66" s="2">
        <v>1899</v>
      </c>
      <c r="BQ66" s="2">
        <v>7</v>
      </c>
      <c r="BR66" s="2">
        <v>2</v>
      </c>
      <c r="BS66" s="2">
        <v>0.08</v>
      </c>
      <c r="BT66" s="2">
        <v>0.03</v>
      </c>
      <c r="BU66" s="2">
        <v>12089</v>
      </c>
      <c r="BV66" s="2">
        <v>15</v>
      </c>
      <c r="BW66" s="2">
        <v>0.16</v>
      </c>
      <c r="BX66" s="2">
        <v>350755</v>
      </c>
      <c r="BY66" s="2">
        <v>21108</v>
      </c>
      <c r="BZ66" s="2">
        <v>425</v>
      </c>
      <c r="CA66" s="2">
        <v>26</v>
      </c>
      <c r="CB66" s="2">
        <v>12.06</v>
      </c>
      <c r="CC66" s="2">
        <v>0.77</v>
      </c>
      <c r="CD66" s="2">
        <v>3</v>
      </c>
      <c r="CE66" s="2">
        <v>6</v>
      </c>
      <c r="CF66" s="2">
        <v>69</v>
      </c>
      <c r="CG66" s="2">
        <v>36</v>
      </c>
      <c r="CH66" s="2">
        <v>12</v>
      </c>
      <c r="CI66" s="2">
        <v>1</v>
      </c>
      <c r="CJ66" s="2">
        <v>3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2">
        <v>15</v>
      </c>
      <c r="CR66" s="2">
        <v>55</v>
      </c>
      <c r="CS66" s="2">
        <v>0.23039000000000001</v>
      </c>
      <c r="CT66" s="2">
        <v>0.20197000000000001</v>
      </c>
      <c r="CU66" s="1" t="s">
        <v>6</v>
      </c>
    </row>
    <row r="67" spans="1:99" s="1" customFormat="1" x14ac:dyDescent="0.25">
      <c r="A67" s="1" t="s">
        <v>410</v>
      </c>
      <c r="C67" s="1" t="s">
        <v>411</v>
      </c>
      <c r="D67" s="1">
        <v>1936</v>
      </c>
      <c r="E67" s="1">
        <f t="shared" si="22"/>
        <v>79</v>
      </c>
      <c r="F67" s="1">
        <v>6</v>
      </c>
      <c r="G67" s="1">
        <v>8</v>
      </c>
      <c r="H67" s="1">
        <v>735</v>
      </c>
      <c r="I67" s="1">
        <v>18657</v>
      </c>
      <c r="J67" s="1">
        <v>16584</v>
      </c>
      <c r="K67" s="1">
        <v>18657</v>
      </c>
      <c r="L67" s="1">
        <f t="shared" si="23"/>
        <v>812697054.30000007</v>
      </c>
      <c r="M67" s="1">
        <v>650.77784142999997</v>
      </c>
      <c r="N67" s="1">
        <f t="shared" si="24"/>
        <v>28347882.772690799</v>
      </c>
      <c r="O67" s="1">
        <f t="shared" si="25"/>
        <v>1.016840377234375</v>
      </c>
      <c r="P67" s="1">
        <f t="shared" si="26"/>
        <v>2633606.81536941</v>
      </c>
      <c r="Q67" s="1">
        <f t="shared" si="27"/>
        <v>2.6336068153694097</v>
      </c>
      <c r="R67" s="1">
        <v>0</v>
      </c>
      <c r="S67" s="1">
        <f t="shared" si="28"/>
        <v>0</v>
      </c>
      <c r="T67" s="1">
        <f t="shared" si="29"/>
        <v>0</v>
      </c>
      <c r="U67" s="1">
        <f t="shared" si="30"/>
        <v>0</v>
      </c>
      <c r="V67" s="1">
        <v>27217.948862000001</v>
      </c>
      <c r="W67" s="1">
        <f t="shared" si="31"/>
        <v>8.2960308131375999</v>
      </c>
      <c r="X67" s="1">
        <f t="shared" si="32"/>
        <v>5.1549162067696281</v>
      </c>
      <c r="Y67" s="1">
        <f t="shared" si="33"/>
        <v>1.4420814117343737</v>
      </c>
      <c r="Z67" s="1">
        <f t="shared" si="34"/>
        <v>28.668703790567367</v>
      </c>
      <c r="AA67" s="1">
        <f t="shared" si="35"/>
        <v>0.40555424841730009</v>
      </c>
      <c r="AB67" s="1">
        <f t="shared" si="36"/>
        <v>14.334351895283683</v>
      </c>
      <c r="AC67" s="1">
        <v>6</v>
      </c>
      <c r="AD67" s="1">
        <f t="shared" si="37"/>
        <v>4.7781172984278948</v>
      </c>
      <c r="AE67" s="1" t="s">
        <v>2</v>
      </c>
      <c r="AF67" s="1">
        <f t="shared" si="38"/>
        <v>0</v>
      </c>
      <c r="AG67" s="1">
        <f t="shared" si="39"/>
        <v>0.47719204134606463</v>
      </c>
      <c r="AH67" s="1">
        <f t="shared" si="40"/>
        <v>0.12874475236307262</v>
      </c>
      <c r="AI67" s="1">
        <f t="shared" si="41"/>
        <v>722397381.60000002</v>
      </c>
      <c r="AJ67" s="1">
        <f t="shared" si="42"/>
        <v>20456032.32</v>
      </c>
      <c r="AK67" s="1">
        <f t="shared" si="43"/>
        <v>20.456032320000002</v>
      </c>
      <c r="AL67" s="1" t="s">
        <v>412</v>
      </c>
      <c r="AM67" s="1" t="s">
        <v>2</v>
      </c>
      <c r="AN67" s="1" t="s">
        <v>413</v>
      </c>
      <c r="AO67" s="1" t="s">
        <v>414</v>
      </c>
      <c r="AP67" s="1" t="s">
        <v>2</v>
      </c>
      <c r="AQ67" s="1" t="s">
        <v>2</v>
      </c>
      <c r="AR67" s="1" t="s">
        <v>2</v>
      </c>
      <c r="AS67" s="1">
        <v>0</v>
      </c>
      <c r="AT67" s="1" t="s">
        <v>2</v>
      </c>
      <c r="AU67" s="1" t="s">
        <v>2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D67" s="1">
        <v>0</v>
      </c>
      <c r="CE67" s="1">
        <v>0</v>
      </c>
      <c r="CF67" s="1">
        <v>0</v>
      </c>
      <c r="CG67" s="1">
        <v>0</v>
      </c>
      <c r="CH67" s="1">
        <v>0</v>
      </c>
      <c r="CI67" s="1">
        <v>0</v>
      </c>
      <c r="CJ67" s="1">
        <v>0</v>
      </c>
      <c r="CK67" s="1">
        <v>0</v>
      </c>
      <c r="CL67" s="1">
        <v>0</v>
      </c>
      <c r="CM67" s="1">
        <v>0</v>
      </c>
      <c r="CN67" s="1">
        <v>0</v>
      </c>
      <c r="CO67" s="1">
        <v>0</v>
      </c>
      <c r="CP67" s="1">
        <v>0</v>
      </c>
      <c r="CQ67" s="1">
        <v>0</v>
      </c>
      <c r="CR67" s="1">
        <v>0</v>
      </c>
      <c r="CS67" s="1">
        <v>0</v>
      </c>
      <c r="CT67" s="1">
        <v>0</v>
      </c>
      <c r="CU67" s="1" t="s">
        <v>6</v>
      </c>
    </row>
    <row r="68" spans="1:99" s="1" customFormat="1" x14ac:dyDescent="0.25">
      <c r="A68" s="1" t="s">
        <v>415</v>
      </c>
      <c r="C68" s="1" t="s">
        <v>416</v>
      </c>
      <c r="D68" s="1">
        <v>1936</v>
      </c>
      <c r="E68" s="1">
        <f t="shared" si="22"/>
        <v>79</v>
      </c>
      <c r="F68" s="1">
        <v>6</v>
      </c>
      <c r="G68" s="1">
        <v>8</v>
      </c>
      <c r="H68" s="1">
        <v>735</v>
      </c>
      <c r="I68" s="1">
        <v>14665</v>
      </c>
      <c r="J68" s="1">
        <v>13408</v>
      </c>
      <c r="K68" s="1">
        <v>14665</v>
      </c>
      <c r="L68" s="1">
        <f t="shared" si="23"/>
        <v>638805933.5</v>
      </c>
      <c r="M68" s="1">
        <v>417.55277167999998</v>
      </c>
      <c r="N68" s="1">
        <f t="shared" si="24"/>
        <v>18188598.7343808</v>
      </c>
      <c r="O68" s="1">
        <f t="shared" si="25"/>
        <v>0.65242620574999999</v>
      </c>
      <c r="P68" s="1">
        <f t="shared" si="26"/>
        <v>1689777.6096009247</v>
      </c>
      <c r="Q68" s="1">
        <f t="shared" si="27"/>
        <v>1.6897776096009247</v>
      </c>
      <c r="R68" s="1">
        <v>0</v>
      </c>
      <c r="S68" s="1">
        <f t="shared" si="28"/>
        <v>0</v>
      </c>
      <c r="T68" s="1">
        <f t="shared" si="29"/>
        <v>0</v>
      </c>
      <c r="U68" s="1">
        <f t="shared" si="30"/>
        <v>0</v>
      </c>
      <c r="V68" s="1">
        <v>34387.558117</v>
      </c>
      <c r="W68" s="1">
        <f t="shared" si="31"/>
        <v>10.481327714061599</v>
      </c>
      <c r="X68" s="1">
        <f t="shared" si="32"/>
        <v>6.5127971820110986</v>
      </c>
      <c r="Y68" s="1">
        <f t="shared" si="33"/>
        <v>2.2745548576726375</v>
      </c>
      <c r="Z68" s="1">
        <f t="shared" si="34"/>
        <v>35.121228568999328</v>
      </c>
      <c r="AA68" s="1">
        <f t="shared" si="35"/>
        <v>0.63375323127624128</v>
      </c>
      <c r="AB68" s="1">
        <f t="shared" si="36"/>
        <v>17.560614284499664</v>
      </c>
      <c r="AC68" s="1">
        <v>6</v>
      </c>
      <c r="AD68" s="1">
        <f t="shared" si="37"/>
        <v>5.8535380948332216</v>
      </c>
      <c r="AE68" s="1" t="s">
        <v>2</v>
      </c>
      <c r="AF68" s="1">
        <f t="shared" si="38"/>
        <v>0</v>
      </c>
      <c r="AG68" s="1">
        <f t="shared" si="39"/>
        <v>0.7298196073949661</v>
      </c>
      <c r="AH68" s="1">
        <f t="shared" si="40"/>
        <v>0.1021723630286001</v>
      </c>
      <c r="AI68" s="1">
        <f t="shared" si="41"/>
        <v>584051139.20000005</v>
      </c>
      <c r="AJ68" s="1">
        <f t="shared" si="42"/>
        <v>16538499.84</v>
      </c>
      <c r="AK68" s="1">
        <f t="shared" si="43"/>
        <v>16.53849984</v>
      </c>
      <c r="AL68" s="1" t="s">
        <v>417</v>
      </c>
      <c r="AM68" s="1" t="s">
        <v>2</v>
      </c>
      <c r="AN68" s="1" t="s">
        <v>418</v>
      </c>
      <c r="AO68" s="1" t="s">
        <v>419</v>
      </c>
      <c r="AP68" s="1" t="s">
        <v>2</v>
      </c>
      <c r="AQ68" s="1" t="s">
        <v>2</v>
      </c>
      <c r="AR68" s="1" t="s">
        <v>2</v>
      </c>
      <c r="AS68" s="1">
        <v>0</v>
      </c>
      <c r="AT68" s="1" t="s">
        <v>2</v>
      </c>
      <c r="AU68" s="1" t="s">
        <v>2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0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T68" s="1">
        <v>0</v>
      </c>
      <c r="CU68" s="1" t="s">
        <v>6</v>
      </c>
    </row>
    <row r="69" spans="1:99" s="1" customFormat="1" x14ac:dyDescent="0.25">
      <c r="A69" s="1" t="s">
        <v>420</v>
      </c>
      <c r="C69" s="1" t="s">
        <v>421</v>
      </c>
      <c r="D69" s="1">
        <v>1937</v>
      </c>
      <c r="E69" s="1">
        <f t="shared" si="22"/>
        <v>78</v>
      </c>
      <c r="F69" s="1">
        <v>6</v>
      </c>
      <c r="G69" s="1">
        <v>8</v>
      </c>
      <c r="H69" s="1">
        <v>975</v>
      </c>
      <c r="I69" s="1">
        <v>280224</v>
      </c>
      <c r="J69" s="1">
        <v>262710</v>
      </c>
      <c r="K69" s="1">
        <v>280224</v>
      </c>
      <c r="L69" s="1">
        <f t="shared" si="23"/>
        <v>12206529417.6</v>
      </c>
      <c r="M69" s="1">
        <v>5690.2471961000001</v>
      </c>
      <c r="N69" s="1">
        <f t="shared" si="24"/>
        <v>247867167.86211601</v>
      </c>
      <c r="O69" s="1">
        <f t="shared" si="25"/>
        <v>8.8910112439062505</v>
      </c>
      <c r="P69" s="1">
        <f t="shared" si="26"/>
        <v>23027633.768009245</v>
      </c>
      <c r="Q69" s="1">
        <f t="shared" si="27"/>
        <v>23.027633768009249</v>
      </c>
      <c r="R69" s="1">
        <v>0</v>
      </c>
      <c r="S69" s="1">
        <f t="shared" si="28"/>
        <v>0</v>
      </c>
      <c r="T69" s="1">
        <f t="shared" si="29"/>
        <v>0</v>
      </c>
      <c r="U69" s="1">
        <f t="shared" si="30"/>
        <v>0</v>
      </c>
      <c r="V69" s="1">
        <v>87589.051999000003</v>
      </c>
      <c r="W69" s="1">
        <f t="shared" si="31"/>
        <v>26.6971430492952</v>
      </c>
      <c r="X69" s="1">
        <f t="shared" si="32"/>
        <v>16.588840914298608</v>
      </c>
      <c r="Y69" s="1">
        <f t="shared" si="33"/>
        <v>1.5694049670533907</v>
      </c>
      <c r="Z69" s="1">
        <f t="shared" si="34"/>
        <v>49.246253640136281</v>
      </c>
      <c r="AA69" s="1">
        <f t="shared" si="35"/>
        <v>8.2386503558246518E-2</v>
      </c>
      <c r="AB69" s="1">
        <f t="shared" si="36"/>
        <v>24.623126820068141</v>
      </c>
      <c r="AC69" s="1">
        <v>6</v>
      </c>
      <c r="AD69" s="1">
        <f t="shared" si="37"/>
        <v>8.2077089400227141</v>
      </c>
      <c r="AE69" s="1" t="s">
        <v>2</v>
      </c>
      <c r="AF69" s="1">
        <f t="shared" si="38"/>
        <v>0</v>
      </c>
      <c r="AG69" s="1">
        <f t="shared" si="39"/>
        <v>0.2772101601623379</v>
      </c>
      <c r="AH69" s="1">
        <f t="shared" si="40"/>
        <v>7.1062518856907286E-2</v>
      </c>
      <c r="AI69" s="1">
        <f t="shared" si="41"/>
        <v>11443621329</v>
      </c>
      <c r="AJ69" s="1">
        <f t="shared" si="42"/>
        <v>324047530.80000001</v>
      </c>
      <c r="AK69" s="1">
        <f t="shared" si="43"/>
        <v>324.0475308</v>
      </c>
      <c r="AL69" s="1" t="s">
        <v>422</v>
      </c>
      <c r="AM69" s="1" t="s">
        <v>2</v>
      </c>
      <c r="AN69" s="1" t="s">
        <v>423</v>
      </c>
      <c r="AO69" s="1" t="s">
        <v>424</v>
      </c>
      <c r="AP69" s="1" t="s">
        <v>2</v>
      </c>
      <c r="AQ69" s="1" t="s">
        <v>2</v>
      </c>
      <c r="AR69" s="1" t="s">
        <v>2</v>
      </c>
      <c r="AS69" s="1">
        <v>0</v>
      </c>
      <c r="AT69" s="1" t="s">
        <v>2</v>
      </c>
      <c r="AU69" s="1" t="s">
        <v>2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T69" s="1">
        <v>0</v>
      </c>
      <c r="CU69" s="1" t="s">
        <v>6</v>
      </c>
    </row>
    <row r="70" spans="1:99" s="1" customFormat="1" x14ac:dyDescent="0.25">
      <c r="A70" s="1" t="s">
        <v>425</v>
      </c>
      <c r="C70" s="1" t="s">
        <v>426</v>
      </c>
      <c r="D70" s="1">
        <v>1936</v>
      </c>
      <c r="E70" s="1">
        <f t="shared" si="22"/>
        <v>79</v>
      </c>
      <c r="F70" s="1">
        <v>6</v>
      </c>
      <c r="G70" s="1">
        <v>8</v>
      </c>
      <c r="H70" s="1">
        <v>975</v>
      </c>
      <c r="I70" s="1">
        <v>4913</v>
      </c>
      <c r="J70" s="1">
        <v>4046</v>
      </c>
      <c r="K70" s="1">
        <v>4913</v>
      </c>
      <c r="L70" s="1">
        <f t="shared" si="23"/>
        <v>214009788.70000002</v>
      </c>
      <c r="M70" s="1">
        <v>290.05133312999999</v>
      </c>
      <c r="N70" s="1">
        <f t="shared" si="24"/>
        <v>12634636.0711428</v>
      </c>
      <c r="O70" s="1">
        <f t="shared" si="25"/>
        <v>0.45320520801562503</v>
      </c>
      <c r="P70" s="1">
        <f t="shared" si="26"/>
        <v>1173797.1379904719</v>
      </c>
      <c r="Q70" s="1">
        <f t="shared" si="27"/>
        <v>1.1737971379904719</v>
      </c>
      <c r="R70" s="1">
        <v>0</v>
      </c>
      <c r="S70" s="1">
        <f t="shared" si="28"/>
        <v>0</v>
      </c>
      <c r="T70" s="1">
        <f t="shared" si="29"/>
        <v>0</v>
      </c>
      <c r="U70" s="1">
        <f t="shared" si="30"/>
        <v>0</v>
      </c>
      <c r="V70" s="1">
        <v>18268.978720999999</v>
      </c>
      <c r="W70" s="1">
        <f t="shared" si="31"/>
        <v>5.5683847141607998</v>
      </c>
      <c r="X70" s="1">
        <f t="shared" si="32"/>
        <v>3.460034955885074</v>
      </c>
      <c r="Y70" s="1">
        <f t="shared" si="33"/>
        <v>1.4498651154778321</v>
      </c>
      <c r="Z70" s="1">
        <f t="shared" si="34"/>
        <v>16.938342148911843</v>
      </c>
      <c r="AA70" s="1">
        <f t="shared" si="35"/>
        <v>1.1157611668396377</v>
      </c>
      <c r="AB70" s="1">
        <f t="shared" si="36"/>
        <v>8.4691710744559217</v>
      </c>
      <c r="AC70" s="1">
        <v>6</v>
      </c>
      <c r="AD70" s="1">
        <f t="shared" si="37"/>
        <v>2.8230570248186404</v>
      </c>
      <c r="AE70" s="1" t="s">
        <v>2</v>
      </c>
      <c r="AF70" s="1">
        <f t="shared" si="38"/>
        <v>0</v>
      </c>
      <c r="AG70" s="1">
        <f t="shared" si="39"/>
        <v>0.42231351609927875</v>
      </c>
      <c r="AH70" s="1">
        <f t="shared" si="40"/>
        <v>0.23519877514688836</v>
      </c>
      <c r="AI70" s="1">
        <f t="shared" si="41"/>
        <v>176243355.40000001</v>
      </c>
      <c r="AJ70" s="1">
        <f t="shared" si="42"/>
        <v>4990660.08</v>
      </c>
      <c r="AK70" s="1">
        <f t="shared" si="43"/>
        <v>4.9906600800000005</v>
      </c>
      <c r="AL70" s="1" t="s">
        <v>427</v>
      </c>
      <c r="AM70" s="1" t="s">
        <v>2</v>
      </c>
      <c r="AN70" s="1" t="s">
        <v>428</v>
      </c>
      <c r="AO70" s="1" t="s">
        <v>429</v>
      </c>
      <c r="AP70" s="1" t="s">
        <v>2</v>
      </c>
      <c r="AQ70" s="1" t="s">
        <v>2</v>
      </c>
      <c r="AR70" s="1" t="s">
        <v>2</v>
      </c>
      <c r="AS70" s="1">
        <v>0</v>
      </c>
      <c r="AT70" s="1" t="s">
        <v>2</v>
      </c>
      <c r="AU70" s="1" t="s">
        <v>2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0</v>
      </c>
      <c r="CJ70" s="1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</v>
      </c>
      <c r="CT70" s="1">
        <v>0</v>
      </c>
      <c r="CU70" s="1" t="s">
        <v>6</v>
      </c>
    </row>
    <row r="71" spans="1:99" s="1" customFormat="1" x14ac:dyDescent="0.25">
      <c r="A71" s="1" t="s">
        <v>430</v>
      </c>
      <c r="C71" s="1" t="s">
        <v>431</v>
      </c>
      <c r="D71" s="1">
        <v>1936</v>
      </c>
      <c r="E71" s="1">
        <f t="shared" si="22"/>
        <v>79</v>
      </c>
      <c r="F71" s="1">
        <v>6</v>
      </c>
      <c r="G71" s="1">
        <v>8</v>
      </c>
      <c r="H71" s="1">
        <v>735</v>
      </c>
      <c r="I71" s="1">
        <v>36624</v>
      </c>
      <c r="J71" s="1">
        <v>32700</v>
      </c>
      <c r="K71" s="1">
        <v>36624</v>
      </c>
      <c r="L71" s="1">
        <f t="shared" si="23"/>
        <v>1595337777.6000001</v>
      </c>
      <c r="M71" s="1">
        <v>1279.1747012000001</v>
      </c>
      <c r="N71" s="1">
        <f t="shared" si="24"/>
        <v>55720849.984272003</v>
      </c>
      <c r="O71" s="1">
        <f t="shared" si="25"/>
        <v>1.9987104706250003</v>
      </c>
      <c r="P71" s="1">
        <f t="shared" si="26"/>
        <v>5176640.9312982326</v>
      </c>
      <c r="Q71" s="1">
        <f t="shared" si="27"/>
        <v>5.1766409312982322</v>
      </c>
      <c r="R71" s="1">
        <v>0</v>
      </c>
      <c r="S71" s="1">
        <f t="shared" si="28"/>
        <v>0</v>
      </c>
      <c r="T71" s="1">
        <f t="shared" si="29"/>
        <v>0</v>
      </c>
      <c r="U71" s="1">
        <f t="shared" si="30"/>
        <v>0</v>
      </c>
      <c r="V71" s="1">
        <v>90856.464129999993</v>
      </c>
      <c r="W71" s="1">
        <f t="shared" si="31"/>
        <v>27.693050266823995</v>
      </c>
      <c r="X71" s="1">
        <f t="shared" si="32"/>
        <v>17.207669167437221</v>
      </c>
      <c r="Y71" s="1">
        <f t="shared" si="33"/>
        <v>3.4335364657863741</v>
      </c>
      <c r="Z71" s="1">
        <f t="shared" si="34"/>
        <v>28.630894504486324</v>
      </c>
      <c r="AA71" s="1">
        <f t="shared" si="35"/>
        <v>0.68657965362770146</v>
      </c>
      <c r="AB71" s="1">
        <f t="shared" si="36"/>
        <v>14.315447252243162</v>
      </c>
      <c r="AC71" s="1">
        <v>6</v>
      </c>
      <c r="AD71" s="1">
        <f t="shared" si="37"/>
        <v>4.771815750747721</v>
      </c>
      <c r="AE71" s="1" t="s">
        <v>2</v>
      </c>
      <c r="AF71" s="1">
        <f t="shared" si="38"/>
        <v>0</v>
      </c>
      <c r="AG71" s="1">
        <f t="shared" si="39"/>
        <v>0.33991591497227169</v>
      </c>
      <c r="AH71" s="1">
        <f t="shared" si="40"/>
        <v>0.12834181512404905</v>
      </c>
      <c r="AI71" s="1">
        <f t="shared" si="41"/>
        <v>1424408730</v>
      </c>
      <c r="AJ71" s="1">
        <f t="shared" si="42"/>
        <v>40334796</v>
      </c>
      <c r="AK71" s="1">
        <f t="shared" si="43"/>
        <v>40.334795999999997</v>
      </c>
      <c r="AL71" s="1" t="s">
        <v>432</v>
      </c>
      <c r="AM71" s="1" t="s">
        <v>2</v>
      </c>
      <c r="AN71" s="1" t="s">
        <v>433</v>
      </c>
      <c r="AO71" s="1" t="s">
        <v>434</v>
      </c>
      <c r="AP71" s="1" t="s">
        <v>2</v>
      </c>
      <c r="AQ71" s="1" t="s">
        <v>2</v>
      </c>
      <c r="AR71" s="1" t="s">
        <v>2</v>
      </c>
      <c r="AS71" s="1">
        <v>0</v>
      </c>
      <c r="AT71" s="1" t="s">
        <v>2</v>
      </c>
      <c r="AU71" s="1" t="s">
        <v>2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 t="s">
        <v>6</v>
      </c>
    </row>
    <row r="72" spans="1:99" s="1" customFormat="1" x14ac:dyDescent="0.25">
      <c r="A72" s="1" t="s">
        <v>435</v>
      </c>
      <c r="C72" s="1" t="s">
        <v>436</v>
      </c>
      <c r="D72" s="1">
        <v>1938</v>
      </c>
      <c r="E72" s="1">
        <f t="shared" si="22"/>
        <v>77</v>
      </c>
      <c r="F72" s="1">
        <v>8</v>
      </c>
      <c r="G72" s="1">
        <v>12</v>
      </c>
      <c r="H72" s="1">
        <v>300</v>
      </c>
      <c r="I72" s="1">
        <v>5320</v>
      </c>
      <c r="J72" s="1">
        <v>4120</v>
      </c>
      <c r="K72" s="1">
        <v>5320</v>
      </c>
      <c r="L72" s="1">
        <f t="shared" si="23"/>
        <v>231738668</v>
      </c>
      <c r="M72" s="1">
        <v>420.66096095</v>
      </c>
      <c r="N72" s="1">
        <f t="shared" si="24"/>
        <v>18323991.458982002</v>
      </c>
      <c r="O72" s="1">
        <f t="shared" si="25"/>
        <v>0.65728275148437509</v>
      </c>
      <c r="P72" s="1">
        <f t="shared" si="26"/>
        <v>1702356.016430117</v>
      </c>
      <c r="Q72" s="1">
        <f t="shared" si="27"/>
        <v>1.702356016430117</v>
      </c>
      <c r="R72" s="1">
        <v>0</v>
      </c>
      <c r="S72" s="1">
        <f t="shared" si="28"/>
        <v>0</v>
      </c>
      <c r="T72" s="1">
        <f t="shared" si="29"/>
        <v>0</v>
      </c>
      <c r="U72" s="1">
        <f t="shared" si="30"/>
        <v>0</v>
      </c>
      <c r="V72" s="1">
        <v>27953.077562999999</v>
      </c>
      <c r="W72" s="1">
        <f t="shared" si="31"/>
        <v>8.5200980412023988</v>
      </c>
      <c r="X72" s="1">
        <f t="shared" si="32"/>
        <v>5.2941451719668224</v>
      </c>
      <c r="Y72" s="1">
        <f t="shared" si="33"/>
        <v>1.8421046057982349</v>
      </c>
      <c r="Z72" s="1">
        <f t="shared" si="34"/>
        <v>12.646735211525488</v>
      </c>
      <c r="AA72" s="1">
        <f t="shared" si="35"/>
        <v>1.6765451904018653</v>
      </c>
      <c r="AB72" s="1">
        <f t="shared" si="36"/>
        <v>4.7425257043220581</v>
      </c>
      <c r="AC72" s="1">
        <v>8</v>
      </c>
      <c r="AD72" s="1">
        <f t="shared" si="37"/>
        <v>1.580841901440686</v>
      </c>
      <c r="AE72" s="1" t="s">
        <v>2</v>
      </c>
      <c r="AF72" s="1">
        <f t="shared" si="38"/>
        <v>0</v>
      </c>
      <c r="AG72" s="1">
        <f t="shared" si="39"/>
        <v>0.26182664080252482</v>
      </c>
      <c r="AH72" s="1">
        <f t="shared" si="40"/>
        <v>0.33498168423597274</v>
      </c>
      <c r="AI72" s="1">
        <f t="shared" si="41"/>
        <v>179466788</v>
      </c>
      <c r="AJ72" s="1">
        <f t="shared" si="42"/>
        <v>5081937.5999999996</v>
      </c>
      <c r="AK72" s="1">
        <f t="shared" si="43"/>
        <v>5.0819375999999998</v>
      </c>
      <c r="AL72" s="1" t="s">
        <v>437</v>
      </c>
      <c r="AM72" s="1" t="s">
        <v>2</v>
      </c>
      <c r="AN72" s="1" t="s">
        <v>438</v>
      </c>
      <c r="AO72" s="1" t="s">
        <v>439</v>
      </c>
      <c r="AP72" s="1" t="s">
        <v>2</v>
      </c>
      <c r="AQ72" s="1" t="s">
        <v>2</v>
      </c>
      <c r="AR72" s="1" t="s">
        <v>2</v>
      </c>
      <c r="AS72" s="1">
        <v>0</v>
      </c>
      <c r="AT72" s="1" t="s">
        <v>2</v>
      </c>
      <c r="AU72" s="1" t="s">
        <v>2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0</v>
      </c>
      <c r="CI72" s="1">
        <v>0</v>
      </c>
      <c r="CJ72" s="1">
        <v>0</v>
      </c>
      <c r="CK72" s="1">
        <v>0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0</v>
      </c>
      <c r="CR72" s="1">
        <v>0</v>
      </c>
      <c r="CS72" s="1">
        <v>0</v>
      </c>
      <c r="CT72" s="1">
        <v>0</v>
      </c>
      <c r="CU72" s="1" t="s">
        <v>6</v>
      </c>
    </row>
    <row r="73" spans="1:99" s="1" customFormat="1" x14ac:dyDescent="0.25">
      <c r="A73" s="1" t="s">
        <v>440</v>
      </c>
      <c r="C73" s="1" t="s">
        <v>441</v>
      </c>
      <c r="D73" s="1">
        <v>1939</v>
      </c>
      <c r="E73" s="1">
        <f t="shared" si="22"/>
        <v>76</v>
      </c>
      <c r="F73" s="1">
        <v>6</v>
      </c>
      <c r="G73" s="1">
        <v>9</v>
      </c>
      <c r="H73" s="1">
        <v>1000</v>
      </c>
      <c r="I73" s="1">
        <v>90376</v>
      </c>
      <c r="J73" s="1">
        <v>82160</v>
      </c>
      <c r="K73" s="1">
        <v>90376</v>
      </c>
      <c r="L73" s="1">
        <f t="shared" si="23"/>
        <v>3936769522.4000001</v>
      </c>
      <c r="M73" s="1">
        <v>2078.0530607000001</v>
      </c>
      <c r="N73" s="1">
        <f t="shared" si="24"/>
        <v>90519991.324092001</v>
      </c>
      <c r="O73" s="1">
        <f t="shared" si="25"/>
        <v>3.2469579073437504</v>
      </c>
      <c r="P73" s="1">
        <f t="shared" si="26"/>
        <v>8409589.8092244025</v>
      </c>
      <c r="Q73" s="1">
        <f t="shared" si="27"/>
        <v>8.4095898092244035</v>
      </c>
      <c r="R73" s="1">
        <v>0</v>
      </c>
      <c r="S73" s="1">
        <f t="shared" si="28"/>
        <v>0</v>
      </c>
      <c r="T73" s="1">
        <f t="shared" si="29"/>
        <v>0</v>
      </c>
      <c r="U73" s="1">
        <f t="shared" si="30"/>
        <v>0</v>
      </c>
      <c r="V73" s="1">
        <v>75529.300231999994</v>
      </c>
      <c r="W73" s="1">
        <f t="shared" si="31"/>
        <v>23.021330710713595</v>
      </c>
      <c r="X73" s="1">
        <f t="shared" si="32"/>
        <v>14.304796288139407</v>
      </c>
      <c r="Y73" s="1">
        <f t="shared" si="33"/>
        <v>2.2394321479567565</v>
      </c>
      <c r="Z73" s="1">
        <f t="shared" si="34"/>
        <v>43.490608702171009</v>
      </c>
      <c r="AA73" s="1">
        <f t="shared" si="35"/>
        <v>0.22716314933757131</v>
      </c>
      <c r="AB73" s="1">
        <f t="shared" si="36"/>
        <v>21.745304351085505</v>
      </c>
      <c r="AC73" s="1">
        <v>6</v>
      </c>
      <c r="AD73" s="1">
        <f t="shared" si="37"/>
        <v>7.2484347836951679</v>
      </c>
      <c r="AE73" s="1" t="s">
        <v>2</v>
      </c>
      <c r="AF73" s="1">
        <f t="shared" si="38"/>
        <v>0</v>
      </c>
      <c r="AG73" s="1">
        <f t="shared" si="39"/>
        <v>0.40510600677933817</v>
      </c>
      <c r="AH73" s="1">
        <f t="shared" si="40"/>
        <v>8.2981689012943477E-2</v>
      </c>
      <c r="AI73" s="1">
        <f t="shared" si="41"/>
        <v>3578881384</v>
      </c>
      <c r="AJ73" s="1">
        <f t="shared" si="42"/>
        <v>101342716.8</v>
      </c>
      <c r="AK73" s="1">
        <f t="shared" si="43"/>
        <v>101.34271679999999</v>
      </c>
      <c r="AL73" s="1" t="s">
        <v>442</v>
      </c>
      <c r="AM73" s="1" t="s">
        <v>2</v>
      </c>
      <c r="AN73" s="1" t="s">
        <v>443</v>
      </c>
      <c r="AO73" s="1" t="s">
        <v>444</v>
      </c>
      <c r="AP73" s="1" t="s">
        <v>2</v>
      </c>
      <c r="AQ73" s="1" t="s">
        <v>2</v>
      </c>
      <c r="AR73" s="1" t="s">
        <v>2</v>
      </c>
      <c r="AS73" s="1">
        <v>0</v>
      </c>
      <c r="AT73" s="1" t="s">
        <v>2</v>
      </c>
      <c r="AU73" s="1" t="s">
        <v>2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0</v>
      </c>
      <c r="CS73" s="1">
        <v>0</v>
      </c>
      <c r="CT73" s="1">
        <v>0</v>
      </c>
      <c r="CU73" s="1" t="s">
        <v>6</v>
      </c>
    </row>
    <row r="74" spans="1:99" s="1" customFormat="1" x14ac:dyDescent="0.25">
      <c r="A74" s="1" t="s">
        <v>153</v>
      </c>
      <c r="C74" s="1" t="s">
        <v>445</v>
      </c>
      <c r="D74" s="1">
        <v>1949</v>
      </c>
      <c r="E74" s="1">
        <f t="shared" si="22"/>
        <v>66</v>
      </c>
      <c r="F74" s="1">
        <v>15</v>
      </c>
      <c r="G74" s="1">
        <v>25</v>
      </c>
      <c r="H74" s="1">
        <v>1000</v>
      </c>
      <c r="I74" s="1">
        <v>57753</v>
      </c>
      <c r="J74" s="1">
        <v>57753</v>
      </c>
      <c r="K74" s="1">
        <v>57753</v>
      </c>
      <c r="L74" s="1">
        <f t="shared" si="23"/>
        <v>2515714904.7000003</v>
      </c>
      <c r="M74" s="1">
        <v>1863</v>
      </c>
      <c r="N74" s="1">
        <f t="shared" si="24"/>
        <v>81152280</v>
      </c>
      <c r="O74" s="1">
        <f t="shared" si="25"/>
        <v>2.9109375000000002</v>
      </c>
      <c r="P74" s="1">
        <f t="shared" si="26"/>
        <v>7539300.1800000006</v>
      </c>
      <c r="Q74" s="1">
        <f t="shared" si="27"/>
        <v>7.5393001800000006</v>
      </c>
      <c r="R74" s="1">
        <v>35</v>
      </c>
      <c r="S74" s="1">
        <f t="shared" si="28"/>
        <v>90.649649999999994</v>
      </c>
      <c r="T74" s="1">
        <f t="shared" si="29"/>
        <v>22400</v>
      </c>
      <c r="U74" s="1">
        <f t="shared" si="30"/>
        <v>975800000</v>
      </c>
      <c r="V74" s="1">
        <v>95927.024233999997</v>
      </c>
      <c r="W74" s="1">
        <f t="shared" si="31"/>
        <v>29.238556986523196</v>
      </c>
      <c r="X74" s="1">
        <f t="shared" si="32"/>
        <v>18.168002827774195</v>
      </c>
      <c r="Y74" s="1">
        <f t="shared" si="33"/>
        <v>3.0038988772165109</v>
      </c>
      <c r="Z74" s="1">
        <f t="shared" si="34"/>
        <v>30.999928833792474</v>
      </c>
      <c r="AA74" s="1">
        <f t="shared" si="35"/>
        <v>0.41043961749083752</v>
      </c>
      <c r="AB74" s="1">
        <f t="shared" si="36"/>
        <v>6.1999857667584957</v>
      </c>
      <c r="AC74" s="1">
        <v>15</v>
      </c>
      <c r="AD74" s="1">
        <f t="shared" si="37"/>
        <v>2.0666619222528317</v>
      </c>
      <c r="AE74" s="1">
        <v>27.653199999999998</v>
      </c>
      <c r="AF74" s="1">
        <f t="shared" si="38"/>
        <v>12.02361782071927</v>
      </c>
      <c r="AG74" s="1">
        <f t="shared" si="39"/>
        <v>0.30496906081928699</v>
      </c>
      <c r="AH74" s="1">
        <f t="shared" si="40"/>
        <v>0.10583379622510454</v>
      </c>
      <c r="AI74" s="1">
        <f t="shared" si="41"/>
        <v>2515714904.7000003</v>
      </c>
      <c r="AJ74" s="1">
        <f t="shared" si="42"/>
        <v>71237170.439999998</v>
      </c>
      <c r="AK74" s="1">
        <f t="shared" si="43"/>
        <v>71.23717044</v>
      </c>
      <c r="AL74" s="1" t="s">
        <v>446</v>
      </c>
      <c r="AM74" s="1" t="s">
        <v>2</v>
      </c>
      <c r="AN74" s="1" t="s">
        <v>156</v>
      </c>
      <c r="AO74" s="1" t="s">
        <v>447</v>
      </c>
      <c r="AP74" s="1" t="s">
        <v>448</v>
      </c>
      <c r="AQ74" s="1" t="s">
        <v>449</v>
      </c>
      <c r="AR74" s="1" t="s">
        <v>450</v>
      </c>
      <c r="AS74" s="1">
        <v>1</v>
      </c>
      <c r="AT74" s="1" t="s">
        <v>451</v>
      </c>
      <c r="AU74" s="1" t="s">
        <v>452</v>
      </c>
      <c r="AV74" s="1">
        <v>8</v>
      </c>
      <c r="AW74" s="2">
        <v>93</v>
      </c>
      <c r="AX74" s="2">
        <v>7</v>
      </c>
      <c r="AY74" s="1">
        <v>0</v>
      </c>
      <c r="AZ74" s="2">
        <v>11.8</v>
      </c>
      <c r="BA74" s="2">
        <v>3</v>
      </c>
      <c r="BB74" s="2">
        <v>0.1</v>
      </c>
      <c r="BC74" s="2">
        <v>0.1</v>
      </c>
      <c r="BD74" s="1">
        <v>0</v>
      </c>
      <c r="BE74" s="2">
        <v>0.6</v>
      </c>
      <c r="BF74" s="2">
        <v>16.7</v>
      </c>
      <c r="BG74" s="2">
        <v>7.6</v>
      </c>
      <c r="BH74" s="2">
        <v>0.6</v>
      </c>
      <c r="BI74" s="2">
        <v>0.1</v>
      </c>
      <c r="BJ74" s="1">
        <v>0</v>
      </c>
      <c r="BK74" s="2">
        <v>13.4</v>
      </c>
      <c r="BL74" s="2">
        <v>45.9</v>
      </c>
      <c r="BM74" s="1">
        <v>0</v>
      </c>
      <c r="BN74" s="2">
        <v>0.3</v>
      </c>
      <c r="BO74" s="2">
        <v>2257</v>
      </c>
      <c r="BP74" s="2">
        <v>217</v>
      </c>
      <c r="BQ74" s="2">
        <v>25</v>
      </c>
      <c r="BR74" s="2">
        <v>2</v>
      </c>
      <c r="BS74" s="2">
        <v>0.19</v>
      </c>
      <c r="BT74" s="2">
        <v>0.02</v>
      </c>
      <c r="BU74" s="2">
        <v>4159</v>
      </c>
      <c r="BV74" s="2">
        <v>45</v>
      </c>
      <c r="BW74" s="2">
        <v>0.35</v>
      </c>
      <c r="BX74" s="2">
        <v>27545</v>
      </c>
      <c r="BY74" s="2">
        <v>1048</v>
      </c>
      <c r="BZ74" s="2">
        <v>299</v>
      </c>
      <c r="CA74" s="2">
        <v>11</v>
      </c>
      <c r="CB74" s="2">
        <v>1.1299999999999999</v>
      </c>
      <c r="CC74" s="2">
        <v>0.05</v>
      </c>
      <c r="CD74" s="2">
        <v>9</v>
      </c>
      <c r="CE74" s="2">
        <v>26</v>
      </c>
      <c r="CF74" s="2">
        <v>52</v>
      </c>
      <c r="CG74" s="2">
        <v>38</v>
      </c>
      <c r="CH74" s="2">
        <v>21</v>
      </c>
      <c r="CI74" s="2">
        <v>8</v>
      </c>
      <c r="CJ74" s="2">
        <v>10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2">
        <v>9</v>
      </c>
      <c r="CR74" s="2">
        <v>26</v>
      </c>
      <c r="CS74" s="2">
        <v>0.52066000000000001</v>
      </c>
      <c r="CT74" s="2">
        <v>0.23819000000000001</v>
      </c>
      <c r="CU74" s="1" t="s">
        <v>17</v>
      </c>
    </row>
    <row r="75" spans="1:99" s="1" customFormat="1" x14ac:dyDescent="0.25">
      <c r="A75" s="1" t="s">
        <v>453</v>
      </c>
      <c r="C75" s="1" t="s">
        <v>454</v>
      </c>
      <c r="D75" s="1">
        <v>1938</v>
      </c>
      <c r="E75" s="1">
        <f t="shared" si="22"/>
        <v>77</v>
      </c>
      <c r="F75" s="1">
        <v>6</v>
      </c>
      <c r="G75" s="1">
        <v>10</v>
      </c>
      <c r="H75" s="1">
        <v>2260</v>
      </c>
      <c r="I75" s="1">
        <v>6664</v>
      </c>
      <c r="J75" s="1">
        <v>5880</v>
      </c>
      <c r="K75" s="1">
        <v>6664</v>
      </c>
      <c r="L75" s="1">
        <f t="shared" si="23"/>
        <v>290283173.60000002</v>
      </c>
      <c r="M75" s="1">
        <v>399.85674699999998</v>
      </c>
      <c r="N75" s="1">
        <f t="shared" si="24"/>
        <v>17417759.899319999</v>
      </c>
      <c r="O75" s="1">
        <f t="shared" si="25"/>
        <v>0.62477616718750006</v>
      </c>
      <c r="P75" s="1">
        <f t="shared" si="26"/>
        <v>1618164.27516442</v>
      </c>
      <c r="Q75" s="1">
        <f t="shared" si="27"/>
        <v>1.6181642751644201</v>
      </c>
      <c r="R75" s="1">
        <v>0</v>
      </c>
      <c r="S75" s="1">
        <f t="shared" si="28"/>
        <v>0</v>
      </c>
      <c r="T75" s="1">
        <f t="shared" si="29"/>
        <v>0</v>
      </c>
      <c r="U75" s="1">
        <f t="shared" si="30"/>
        <v>0</v>
      </c>
      <c r="V75" s="1">
        <v>26896.567988999999</v>
      </c>
      <c r="W75" s="1">
        <f t="shared" si="31"/>
        <v>8.1980739230471986</v>
      </c>
      <c r="X75" s="1">
        <f t="shared" si="32"/>
        <v>5.0940485977086665</v>
      </c>
      <c r="Y75" s="1">
        <f t="shared" si="33"/>
        <v>1.8180064378896805</v>
      </c>
      <c r="Z75" s="1">
        <f t="shared" si="34"/>
        <v>16.665930365209185</v>
      </c>
      <c r="AA75" s="1">
        <f t="shared" si="35"/>
        <v>1.1303225500386163</v>
      </c>
      <c r="AB75" s="1">
        <f t="shared" si="36"/>
        <v>8.3329651826045925</v>
      </c>
      <c r="AC75" s="1">
        <v>6</v>
      </c>
      <c r="AD75" s="1">
        <f t="shared" si="37"/>
        <v>2.7776550608681974</v>
      </c>
      <c r="AE75" s="1" t="s">
        <v>2</v>
      </c>
      <c r="AF75" s="1">
        <f t="shared" si="38"/>
        <v>0</v>
      </c>
      <c r="AG75" s="1">
        <f t="shared" si="39"/>
        <v>0.35389861382643639</v>
      </c>
      <c r="AH75" s="1">
        <f t="shared" si="40"/>
        <v>0.22310698672077661</v>
      </c>
      <c r="AI75" s="1">
        <f t="shared" si="41"/>
        <v>256132212</v>
      </c>
      <c r="AJ75" s="1">
        <f t="shared" si="42"/>
        <v>7252862.4000000004</v>
      </c>
      <c r="AK75" s="1">
        <f t="shared" si="43"/>
        <v>7.2528624000000006</v>
      </c>
      <c r="AL75" s="1" t="s">
        <v>455</v>
      </c>
      <c r="AM75" s="1" t="s">
        <v>2</v>
      </c>
      <c r="AN75" s="1" t="s">
        <v>456</v>
      </c>
      <c r="AO75" s="1" t="s">
        <v>457</v>
      </c>
      <c r="AP75" s="1" t="s">
        <v>2</v>
      </c>
      <c r="AQ75" s="1" t="s">
        <v>2</v>
      </c>
      <c r="AR75" s="1" t="s">
        <v>2</v>
      </c>
      <c r="AS75" s="1">
        <v>0</v>
      </c>
      <c r="AT75" s="1" t="s">
        <v>2</v>
      </c>
      <c r="AU75" s="1" t="s">
        <v>2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T75" s="1">
        <v>0</v>
      </c>
      <c r="CU75" s="1" t="s">
        <v>6</v>
      </c>
    </row>
    <row r="76" spans="1:99" s="1" customFormat="1" x14ac:dyDescent="0.25">
      <c r="A76" s="1" t="s">
        <v>458</v>
      </c>
      <c r="C76" s="1" t="s">
        <v>459</v>
      </c>
      <c r="D76" s="1">
        <v>1938</v>
      </c>
      <c r="E76" s="1">
        <f t="shared" si="22"/>
        <v>77</v>
      </c>
      <c r="F76" s="1">
        <v>6</v>
      </c>
      <c r="G76" s="1">
        <v>9</v>
      </c>
      <c r="H76" s="1">
        <v>560</v>
      </c>
      <c r="I76" s="1">
        <v>26000</v>
      </c>
      <c r="J76" s="1">
        <v>21033</v>
      </c>
      <c r="K76" s="1">
        <v>26000</v>
      </c>
      <c r="L76" s="1">
        <f t="shared" si="23"/>
        <v>1132557400</v>
      </c>
      <c r="M76" s="1">
        <v>494.85955149</v>
      </c>
      <c r="N76" s="1">
        <f t="shared" si="24"/>
        <v>21556082.062904399</v>
      </c>
      <c r="O76" s="1">
        <f t="shared" si="25"/>
        <v>0.77321804920312509</v>
      </c>
      <c r="P76" s="1">
        <f t="shared" si="26"/>
        <v>2002627.3245428214</v>
      </c>
      <c r="Q76" s="1">
        <f t="shared" si="27"/>
        <v>2.0026273245428214</v>
      </c>
      <c r="R76" s="1">
        <v>0</v>
      </c>
      <c r="S76" s="1">
        <f t="shared" si="28"/>
        <v>0</v>
      </c>
      <c r="T76" s="1">
        <f t="shared" si="29"/>
        <v>0</v>
      </c>
      <c r="U76" s="1">
        <f t="shared" si="30"/>
        <v>0</v>
      </c>
      <c r="V76" s="1">
        <v>26289.595169</v>
      </c>
      <c r="W76" s="1">
        <f t="shared" si="31"/>
        <v>8.0130686075111992</v>
      </c>
      <c r="X76" s="1">
        <f t="shared" si="32"/>
        <v>4.9790915874375861</v>
      </c>
      <c r="Y76" s="1">
        <f t="shared" si="33"/>
        <v>1.5973264513891332</v>
      </c>
      <c r="Z76" s="1">
        <f t="shared" si="34"/>
        <v>52.540039358497545</v>
      </c>
      <c r="AA76" s="1">
        <f t="shared" si="35"/>
        <v>0.30886274523664292</v>
      </c>
      <c r="AB76" s="1">
        <f t="shared" si="36"/>
        <v>26.270019679248772</v>
      </c>
      <c r="AC76" s="1">
        <v>6</v>
      </c>
      <c r="AD76" s="1">
        <f t="shared" si="37"/>
        <v>8.7566732264162574</v>
      </c>
      <c r="AE76" s="1" t="s">
        <v>2</v>
      </c>
      <c r="AF76" s="1">
        <f t="shared" si="38"/>
        <v>0</v>
      </c>
      <c r="AG76" s="1">
        <f t="shared" si="39"/>
        <v>1.0028845206920334</v>
      </c>
      <c r="AH76" s="1">
        <f t="shared" si="40"/>
        <v>7.719102424312356E-2</v>
      </c>
      <c r="AI76" s="1">
        <f t="shared" si="41"/>
        <v>916195376.70000005</v>
      </c>
      <c r="AJ76" s="1">
        <f t="shared" si="42"/>
        <v>25943784.84</v>
      </c>
      <c r="AK76" s="1">
        <f t="shared" si="43"/>
        <v>25.943784839999999</v>
      </c>
      <c r="AL76" s="1" t="s">
        <v>460</v>
      </c>
      <c r="AM76" s="1" t="s">
        <v>2</v>
      </c>
      <c r="AN76" s="1" t="s">
        <v>461</v>
      </c>
      <c r="AO76" s="1" t="s">
        <v>462</v>
      </c>
      <c r="AP76" s="1" t="s">
        <v>2</v>
      </c>
      <c r="AQ76" s="1" t="s">
        <v>2</v>
      </c>
      <c r="AR76" s="1" t="s">
        <v>2</v>
      </c>
      <c r="AS76" s="1">
        <v>0</v>
      </c>
      <c r="AT76" s="1" t="s">
        <v>2</v>
      </c>
      <c r="AU76" s="1" t="s">
        <v>2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0</v>
      </c>
      <c r="CT76" s="1">
        <v>0</v>
      </c>
      <c r="CU76" s="1" t="s">
        <v>6</v>
      </c>
    </row>
    <row r="77" spans="1:99" s="1" customFormat="1" x14ac:dyDescent="0.25">
      <c r="A77" s="1" t="s">
        <v>463</v>
      </c>
      <c r="C77" s="1" t="s">
        <v>464</v>
      </c>
      <c r="D77" s="1">
        <v>1936</v>
      </c>
      <c r="E77" s="1">
        <f t="shared" si="22"/>
        <v>79</v>
      </c>
      <c r="F77" s="1">
        <v>8</v>
      </c>
      <c r="G77" s="1">
        <v>12</v>
      </c>
      <c r="H77" s="1">
        <v>1840</v>
      </c>
      <c r="I77" s="1">
        <v>16400</v>
      </c>
      <c r="J77" s="1">
        <v>10250</v>
      </c>
      <c r="K77" s="1">
        <v>16400</v>
      </c>
      <c r="L77" s="1">
        <f t="shared" si="23"/>
        <v>714382360</v>
      </c>
      <c r="M77" s="1">
        <v>1025</v>
      </c>
      <c r="N77" s="1">
        <f t="shared" si="24"/>
        <v>44649000</v>
      </c>
      <c r="O77" s="1">
        <f t="shared" si="25"/>
        <v>1.6015625</v>
      </c>
      <c r="P77" s="1">
        <f t="shared" si="26"/>
        <v>4148031.5</v>
      </c>
      <c r="Q77" s="1">
        <f t="shared" si="27"/>
        <v>4.1480315000000001</v>
      </c>
      <c r="R77" s="1">
        <v>0</v>
      </c>
      <c r="S77" s="1">
        <f t="shared" si="28"/>
        <v>0</v>
      </c>
      <c r="T77" s="1">
        <f t="shared" si="29"/>
        <v>0</v>
      </c>
      <c r="U77" s="1">
        <f t="shared" si="30"/>
        <v>0</v>
      </c>
      <c r="V77" s="1">
        <v>36701.596067999999</v>
      </c>
      <c r="W77" s="1">
        <f t="shared" si="31"/>
        <v>11.186646481526399</v>
      </c>
      <c r="X77" s="1">
        <f t="shared" si="32"/>
        <v>6.9510620857027918</v>
      </c>
      <c r="Y77" s="1">
        <f t="shared" si="33"/>
        <v>1.5494364988122702</v>
      </c>
      <c r="Z77" s="1">
        <f t="shared" si="34"/>
        <v>15.999963269054177</v>
      </c>
      <c r="AA77" s="1">
        <f t="shared" si="35"/>
        <v>0.88479760072247693</v>
      </c>
      <c r="AB77" s="1">
        <f t="shared" si="36"/>
        <v>5.9999862258953165</v>
      </c>
      <c r="AC77" s="1">
        <v>8</v>
      </c>
      <c r="AD77" s="1">
        <f t="shared" si="37"/>
        <v>1.9999954086317722</v>
      </c>
      <c r="AE77" s="1">
        <v>70.305199999999999</v>
      </c>
      <c r="AF77" s="1">
        <f t="shared" si="38"/>
        <v>0</v>
      </c>
      <c r="AG77" s="1">
        <f t="shared" si="39"/>
        <v>0.2122064430446233</v>
      </c>
      <c r="AH77" s="1">
        <f t="shared" si="40"/>
        <v>0.32808476829782407</v>
      </c>
      <c r="AI77" s="1">
        <f t="shared" si="41"/>
        <v>446488975</v>
      </c>
      <c r="AJ77" s="1">
        <f t="shared" si="42"/>
        <v>12643170</v>
      </c>
      <c r="AK77" s="1">
        <f t="shared" si="43"/>
        <v>12.64317</v>
      </c>
      <c r="AL77" s="1" t="s">
        <v>465</v>
      </c>
      <c r="AM77" s="1" t="s">
        <v>2</v>
      </c>
      <c r="AN77" s="1" t="s">
        <v>466</v>
      </c>
      <c r="AO77" s="1" t="s">
        <v>467</v>
      </c>
      <c r="AP77" s="1" t="s">
        <v>468</v>
      </c>
      <c r="AQ77" s="1" t="s">
        <v>64</v>
      </c>
      <c r="AR77" s="1" t="s">
        <v>469</v>
      </c>
      <c r="AS77" s="1">
        <v>1</v>
      </c>
      <c r="AT77" s="1" t="s">
        <v>470</v>
      </c>
      <c r="AU77" s="1" t="s">
        <v>471</v>
      </c>
      <c r="AV77" s="1">
        <v>7</v>
      </c>
      <c r="AW77" s="2">
        <v>86</v>
      </c>
      <c r="AX77" s="2">
        <v>13</v>
      </c>
      <c r="AY77" s="2">
        <v>1</v>
      </c>
      <c r="AZ77" s="2">
        <v>14.7</v>
      </c>
      <c r="BA77" s="2">
        <v>12.7</v>
      </c>
      <c r="BB77" s="2">
        <v>0.5</v>
      </c>
      <c r="BC77" s="2">
        <v>0.6</v>
      </c>
      <c r="BD77" s="2">
        <v>0.2</v>
      </c>
      <c r="BE77" s="2">
        <v>0.6</v>
      </c>
      <c r="BF77" s="2">
        <v>23.2</v>
      </c>
      <c r="BG77" s="2">
        <v>0.1</v>
      </c>
      <c r="BH77" s="2">
        <v>0.1</v>
      </c>
      <c r="BI77" s="1">
        <v>0</v>
      </c>
      <c r="BJ77" s="1">
        <v>0</v>
      </c>
      <c r="BK77" s="2">
        <v>20.5</v>
      </c>
      <c r="BL77" s="2">
        <v>26.6</v>
      </c>
      <c r="BM77" s="1">
        <v>0</v>
      </c>
      <c r="BN77" s="2">
        <v>0.2</v>
      </c>
      <c r="BO77" s="2">
        <v>9288</v>
      </c>
      <c r="BP77" s="2">
        <v>2813</v>
      </c>
      <c r="BQ77" s="2">
        <v>8</v>
      </c>
      <c r="BR77" s="2">
        <v>2</v>
      </c>
      <c r="BS77" s="2">
        <v>0.13</v>
      </c>
      <c r="BT77" s="2">
        <v>0.04</v>
      </c>
      <c r="BU77" s="2">
        <v>19887</v>
      </c>
      <c r="BV77" s="2">
        <v>18</v>
      </c>
      <c r="BW77" s="2">
        <v>0.28000000000000003</v>
      </c>
      <c r="BX77" s="2">
        <v>163439</v>
      </c>
      <c r="BY77" s="2">
        <v>2199</v>
      </c>
      <c r="BZ77" s="2">
        <v>144</v>
      </c>
      <c r="CA77" s="2">
        <v>2</v>
      </c>
      <c r="CB77" s="2">
        <v>2.69</v>
      </c>
      <c r="CC77" s="2">
        <v>0.04</v>
      </c>
      <c r="CD77" s="2">
        <v>11</v>
      </c>
      <c r="CE77" s="2">
        <v>20</v>
      </c>
      <c r="CF77" s="2">
        <v>52</v>
      </c>
      <c r="CG77" s="2">
        <v>25</v>
      </c>
      <c r="CH77" s="2">
        <v>14</v>
      </c>
      <c r="CI77" s="2">
        <v>5</v>
      </c>
      <c r="CJ77" s="2">
        <v>7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2">
        <v>18</v>
      </c>
      <c r="CR77" s="2">
        <v>49</v>
      </c>
      <c r="CS77" s="1">
        <v>0</v>
      </c>
      <c r="CT77" s="1">
        <v>0</v>
      </c>
      <c r="CU77" s="1" t="s">
        <v>17</v>
      </c>
    </row>
    <row r="78" spans="1:99" s="1" customFormat="1" x14ac:dyDescent="0.25">
      <c r="A78" s="1" t="s">
        <v>472</v>
      </c>
      <c r="C78" s="1" t="s">
        <v>473</v>
      </c>
      <c r="D78" s="1">
        <v>1938</v>
      </c>
      <c r="E78" s="1">
        <f t="shared" si="22"/>
        <v>77</v>
      </c>
      <c r="F78" s="1">
        <v>6</v>
      </c>
      <c r="G78" s="1">
        <v>8</v>
      </c>
      <c r="H78" s="1">
        <v>2000</v>
      </c>
      <c r="I78" s="1">
        <v>23160</v>
      </c>
      <c r="J78" s="1">
        <v>11457</v>
      </c>
      <c r="K78" s="1">
        <v>23160</v>
      </c>
      <c r="L78" s="1">
        <f t="shared" si="23"/>
        <v>1008847284</v>
      </c>
      <c r="M78" s="1">
        <v>3728.7378012999998</v>
      </c>
      <c r="N78" s="1">
        <f t="shared" si="24"/>
        <v>162423818.62462798</v>
      </c>
      <c r="O78" s="1">
        <f t="shared" si="25"/>
        <v>5.82615281453125</v>
      </c>
      <c r="P78" s="1">
        <f t="shared" si="26"/>
        <v>15089679.858568918</v>
      </c>
      <c r="Q78" s="1">
        <f t="shared" si="27"/>
        <v>15.089679858568918</v>
      </c>
      <c r="R78" s="1">
        <v>0</v>
      </c>
      <c r="S78" s="1">
        <f t="shared" si="28"/>
        <v>0</v>
      </c>
      <c r="T78" s="1">
        <f t="shared" si="29"/>
        <v>0</v>
      </c>
      <c r="U78" s="1">
        <f t="shared" si="30"/>
        <v>0</v>
      </c>
      <c r="V78" s="1">
        <v>110883.67303999999</v>
      </c>
      <c r="W78" s="1">
        <f t="shared" si="31"/>
        <v>33.797343542591996</v>
      </c>
      <c r="X78" s="1">
        <f t="shared" si="32"/>
        <v>21.000702371737759</v>
      </c>
      <c r="Y78" s="1">
        <f t="shared" si="33"/>
        <v>2.4543553660949673</v>
      </c>
      <c r="Z78" s="1">
        <f t="shared" si="34"/>
        <v>6.2112028429248527</v>
      </c>
      <c r="AA78" s="1">
        <f t="shared" si="35"/>
        <v>2.3915504183867968</v>
      </c>
      <c r="AB78" s="1">
        <f t="shared" si="36"/>
        <v>3.1056014214624263</v>
      </c>
      <c r="AC78" s="1">
        <v>6</v>
      </c>
      <c r="AD78" s="1">
        <f t="shared" si="37"/>
        <v>1.0352004738208087</v>
      </c>
      <c r="AE78" s="1" t="s">
        <v>2</v>
      </c>
      <c r="AF78" s="1">
        <f t="shared" si="38"/>
        <v>0</v>
      </c>
      <c r="AG78" s="1">
        <f t="shared" si="39"/>
        <v>4.3191302656294971E-2</v>
      </c>
      <c r="AH78" s="1">
        <f t="shared" si="40"/>
        <v>1.0677682443771044</v>
      </c>
      <c r="AI78" s="1">
        <f t="shared" si="41"/>
        <v>499065774.30000001</v>
      </c>
      <c r="AJ78" s="1">
        <f t="shared" si="42"/>
        <v>14131980.359999999</v>
      </c>
      <c r="AK78" s="1">
        <f t="shared" si="43"/>
        <v>14.13198036</v>
      </c>
      <c r="AL78" s="1" t="s">
        <v>474</v>
      </c>
      <c r="AM78" s="1" t="s">
        <v>2</v>
      </c>
      <c r="AN78" s="1" t="s">
        <v>475</v>
      </c>
      <c r="AO78" s="1" t="s">
        <v>476</v>
      </c>
      <c r="AP78" s="1" t="s">
        <v>2</v>
      </c>
      <c r="AQ78" s="1" t="s">
        <v>2</v>
      </c>
      <c r="AR78" s="1" t="s">
        <v>2</v>
      </c>
      <c r="AS78" s="1">
        <v>0</v>
      </c>
      <c r="AT78" s="1" t="s">
        <v>2</v>
      </c>
      <c r="AU78" s="1" t="s">
        <v>2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0</v>
      </c>
      <c r="CJ78" s="1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</v>
      </c>
      <c r="CQ78" s="1">
        <v>0</v>
      </c>
      <c r="CR78" s="1">
        <v>0</v>
      </c>
      <c r="CS78" s="1">
        <v>0</v>
      </c>
      <c r="CT78" s="1">
        <v>0</v>
      </c>
      <c r="CU78" s="1" t="s">
        <v>6</v>
      </c>
    </row>
    <row r="79" spans="1:99" s="1" customFormat="1" x14ac:dyDescent="0.25">
      <c r="A79" s="1" t="s">
        <v>477</v>
      </c>
      <c r="C79" s="1" t="s">
        <v>478</v>
      </c>
      <c r="D79" s="1">
        <v>1909</v>
      </c>
      <c r="E79" s="1">
        <f t="shared" si="22"/>
        <v>106</v>
      </c>
      <c r="F79" s="1">
        <v>36</v>
      </c>
      <c r="G79" s="1">
        <v>41</v>
      </c>
      <c r="H79" s="1">
        <v>2600</v>
      </c>
      <c r="I79" s="1">
        <v>5000</v>
      </c>
      <c r="J79" s="1">
        <v>3500</v>
      </c>
      <c r="K79" s="1">
        <v>5000</v>
      </c>
      <c r="L79" s="1">
        <f t="shared" si="23"/>
        <v>217799500</v>
      </c>
      <c r="M79" s="1">
        <v>264.84541134</v>
      </c>
      <c r="N79" s="1">
        <f t="shared" si="24"/>
        <v>11536666.1179704</v>
      </c>
      <c r="O79" s="1">
        <f t="shared" si="25"/>
        <v>0.41382095521875001</v>
      </c>
      <c r="P79" s="1">
        <f t="shared" si="26"/>
        <v>1071792.3013353925</v>
      </c>
      <c r="Q79" s="1">
        <f t="shared" si="27"/>
        <v>1.0717923013353925</v>
      </c>
      <c r="R79" s="1">
        <v>1810</v>
      </c>
      <c r="S79" s="1">
        <f t="shared" si="28"/>
        <v>4687.8818999999994</v>
      </c>
      <c r="T79" s="1">
        <f t="shared" si="29"/>
        <v>1158400</v>
      </c>
      <c r="U79" s="1">
        <f t="shared" si="30"/>
        <v>50462800000</v>
      </c>
      <c r="V79" s="1">
        <v>50568.205925000002</v>
      </c>
      <c r="W79" s="1">
        <f t="shared" si="31"/>
        <v>15.41318916594</v>
      </c>
      <c r="X79" s="1">
        <f t="shared" si="32"/>
        <v>9.5773147929594504</v>
      </c>
      <c r="Y79" s="1">
        <f t="shared" si="33"/>
        <v>4.1998335938445441</v>
      </c>
      <c r="Z79" s="1">
        <f t="shared" si="34"/>
        <v>18.878894281315702</v>
      </c>
      <c r="AA79" s="1">
        <f t="shared" si="35"/>
        <v>3.5701984086695489</v>
      </c>
      <c r="AB79" s="1">
        <f t="shared" si="36"/>
        <v>1.5732411901096419</v>
      </c>
      <c r="AC79" s="1">
        <v>36</v>
      </c>
      <c r="AD79" s="1">
        <f t="shared" si="37"/>
        <v>0.52441373003654723</v>
      </c>
      <c r="AE79" s="1">
        <v>374.65300000000002</v>
      </c>
      <c r="AF79" s="1">
        <f t="shared" si="38"/>
        <v>4373.8722681243034</v>
      </c>
      <c r="AG79" s="1">
        <f t="shared" si="39"/>
        <v>0.49258574661219029</v>
      </c>
      <c r="AH79" s="1">
        <f t="shared" si="40"/>
        <v>0.24826212975493089</v>
      </c>
      <c r="AI79" s="1">
        <f t="shared" si="41"/>
        <v>152459650</v>
      </c>
      <c r="AJ79" s="1">
        <f t="shared" si="42"/>
        <v>4317180</v>
      </c>
      <c r="AK79" s="1">
        <f t="shared" si="43"/>
        <v>4.3171799999999996</v>
      </c>
      <c r="AL79" s="1" t="s">
        <v>479</v>
      </c>
      <c r="AM79" s="1" t="s">
        <v>2</v>
      </c>
      <c r="AN79" s="1" t="s">
        <v>480</v>
      </c>
      <c r="AO79" s="1" t="s">
        <v>481</v>
      </c>
      <c r="AP79" s="1" t="s">
        <v>482</v>
      </c>
      <c r="AQ79" s="1" t="s">
        <v>64</v>
      </c>
      <c r="AR79" s="1" t="s">
        <v>483</v>
      </c>
      <c r="AS79" s="1">
        <v>2</v>
      </c>
      <c r="AT79" s="1" t="s">
        <v>484</v>
      </c>
      <c r="AU79" s="1" t="s">
        <v>485</v>
      </c>
      <c r="AV79" s="1">
        <v>6</v>
      </c>
      <c r="AW79" s="2">
        <v>78</v>
      </c>
      <c r="AX79" s="2">
        <v>21</v>
      </c>
      <c r="AY79" s="2">
        <v>1</v>
      </c>
      <c r="AZ79" s="2">
        <v>13.3</v>
      </c>
      <c r="BA79" s="2">
        <v>12.9</v>
      </c>
      <c r="BB79" s="2">
        <v>0.3</v>
      </c>
      <c r="BC79" s="2">
        <v>0.3</v>
      </c>
      <c r="BD79" s="2">
        <v>0.2</v>
      </c>
      <c r="BE79" s="2">
        <v>0.4</v>
      </c>
      <c r="BF79" s="2">
        <v>23.3</v>
      </c>
      <c r="BG79" s="2">
        <v>0.3</v>
      </c>
      <c r="BH79" s="2">
        <v>0.3</v>
      </c>
      <c r="BI79" s="2">
        <v>0.2</v>
      </c>
      <c r="BJ79" s="1">
        <v>0</v>
      </c>
      <c r="BK79" s="2">
        <v>16.5</v>
      </c>
      <c r="BL79" s="2">
        <v>31.7</v>
      </c>
      <c r="BM79" s="1">
        <v>0</v>
      </c>
      <c r="BN79" s="2">
        <v>0.2</v>
      </c>
      <c r="BO79" s="2">
        <v>14712</v>
      </c>
      <c r="BP79" s="2">
        <v>5436</v>
      </c>
      <c r="BQ79" s="2">
        <v>3</v>
      </c>
      <c r="BR79" s="2">
        <v>1</v>
      </c>
      <c r="BS79" s="2">
        <v>0.04</v>
      </c>
      <c r="BT79" s="2">
        <v>0.02</v>
      </c>
      <c r="BU79" s="2">
        <v>31912</v>
      </c>
      <c r="BV79" s="2">
        <v>7</v>
      </c>
      <c r="BW79" s="2">
        <v>0.09</v>
      </c>
      <c r="BX79" s="2">
        <v>1299638</v>
      </c>
      <c r="BY79" s="2">
        <v>105159</v>
      </c>
      <c r="BZ79" s="2">
        <v>287</v>
      </c>
      <c r="CA79" s="2">
        <v>23</v>
      </c>
      <c r="CB79" s="2">
        <v>3.99</v>
      </c>
      <c r="CC79" s="2">
        <v>0.34</v>
      </c>
      <c r="CD79" s="2">
        <v>6</v>
      </c>
      <c r="CE79" s="2">
        <v>5</v>
      </c>
      <c r="CF79" s="2">
        <v>72</v>
      </c>
      <c r="CG79" s="2">
        <v>64</v>
      </c>
      <c r="CH79" s="2">
        <v>9</v>
      </c>
      <c r="CI79" s="2">
        <v>2</v>
      </c>
      <c r="CJ79" s="2">
        <v>1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2">
        <v>11</v>
      </c>
      <c r="CR79" s="2">
        <v>31</v>
      </c>
      <c r="CS79" s="1">
        <v>0</v>
      </c>
      <c r="CT79" s="1">
        <v>0</v>
      </c>
      <c r="CU79" s="1" t="s">
        <v>6</v>
      </c>
    </row>
    <row r="80" spans="1:99" s="1" customFormat="1" x14ac:dyDescent="0.25">
      <c r="A80" s="1" t="s">
        <v>117</v>
      </c>
      <c r="C80" s="1" t="s">
        <v>486</v>
      </c>
      <c r="D80" s="1">
        <v>1938</v>
      </c>
      <c r="E80" s="1">
        <f t="shared" si="22"/>
        <v>77</v>
      </c>
      <c r="F80" s="1">
        <v>6</v>
      </c>
      <c r="G80" s="1">
        <v>7</v>
      </c>
      <c r="H80" s="1">
        <v>1179</v>
      </c>
      <c r="I80" s="1">
        <v>70250</v>
      </c>
      <c r="J80" s="1">
        <v>61950</v>
      </c>
      <c r="K80" s="1">
        <v>70250</v>
      </c>
      <c r="L80" s="1">
        <f t="shared" si="23"/>
        <v>3060082975</v>
      </c>
      <c r="M80" s="1">
        <v>4223.7732367999997</v>
      </c>
      <c r="N80" s="1">
        <f t="shared" si="24"/>
        <v>183987562.19500798</v>
      </c>
      <c r="O80" s="1">
        <f t="shared" si="25"/>
        <v>6.5996456825000003</v>
      </c>
      <c r="P80" s="1">
        <f t="shared" si="26"/>
        <v>17093018.961076446</v>
      </c>
      <c r="Q80" s="1">
        <f t="shared" si="27"/>
        <v>17.093018961076449</v>
      </c>
      <c r="R80" s="1">
        <v>0</v>
      </c>
      <c r="S80" s="1">
        <f t="shared" si="28"/>
        <v>0</v>
      </c>
      <c r="T80" s="1">
        <f t="shared" si="29"/>
        <v>0</v>
      </c>
      <c r="U80" s="1">
        <f t="shared" si="30"/>
        <v>0</v>
      </c>
      <c r="V80" s="1">
        <v>113174.92025</v>
      </c>
      <c r="W80" s="1">
        <f t="shared" si="31"/>
        <v>34.495715692199994</v>
      </c>
      <c r="X80" s="1">
        <f t="shared" si="32"/>
        <v>21.4346508458285</v>
      </c>
      <c r="Y80" s="1">
        <f t="shared" si="33"/>
        <v>2.3536975959679873</v>
      </c>
      <c r="Z80" s="1">
        <f t="shared" si="34"/>
        <v>16.632010003788327</v>
      </c>
      <c r="AA80" s="1">
        <f t="shared" si="35"/>
        <v>0.45143137211900952</v>
      </c>
      <c r="AB80" s="1">
        <f t="shared" si="36"/>
        <v>8.3160050018941636</v>
      </c>
      <c r="AC80" s="1">
        <v>6</v>
      </c>
      <c r="AD80" s="1">
        <f t="shared" si="37"/>
        <v>2.7720016672980545</v>
      </c>
      <c r="AE80" s="1" t="s">
        <v>2</v>
      </c>
      <c r="AF80" s="1">
        <f t="shared" si="38"/>
        <v>0</v>
      </c>
      <c r="AG80" s="1">
        <f t="shared" si="39"/>
        <v>0.10866656860866072</v>
      </c>
      <c r="AH80" s="1">
        <f t="shared" si="40"/>
        <v>0.22368937267765587</v>
      </c>
      <c r="AI80" s="1">
        <f t="shared" si="41"/>
        <v>2698535805</v>
      </c>
      <c r="AJ80" s="1">
        <f t="shared" si="42"/>
        <v>76414086</v>
      </c>
      <c r="AK80" s="1">
        <f t="shared" si="43"/>
        <v>76.414085999999998</v>
      </c>
      <c r="AL80" s="1" t="s">
        <v>487</v>
      </c>
      <c r="AM80" s="1" t="s">
        <v>2</v>
      </c>
      <c r="AN80" s="1" t="s">
        <v>2</v>
      </c>
      <c r="AO80" s="1" t="s">
        <v>488</v>
      </c>
      <c r="AP80" s="1" t="s">
        <v>2</v>
      </c>
      <c r="AQ80" s="1" t="s">
        <v>2</v>
      </c>
      <c r="AR80" s="1" t="s">
        <v>2</v>
      </c>
      <c r="AS80" s="1">
        <v>0</v>
      </c>
      <c r="AT80" s="1" t="s">
        <v>2</v>
      </c>
      <c r="AU80" s="1" t="s">
        <v>2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0</v>
      </c>
      <c r="CR80" s="1">
        <v>0</v>
      </c>
      <c r="CS80" s="1">
        <v>0</v>
      </c>
      <c r="CT80" s="1">
        <v>0</v>
      </c>
      <c r="CU80" s="1" t="s">
        <v>6</v>
      </c>
    </row>
    <row r="81" spans="1:99" s="1" customFormat="1" x14ac:dyDescent="0.25">
      <c r="A81" s="1" t="s">
        <v>489</v>
      </c>
      <c r="B81" s="1" t="s">
        <v>490</v>
      </c>
      <c r="C81" s="1" t="s">
        <v>491</v>
      </c>
      <c r="D81" s="1">
        <v>1937</v>
      </c>
      <c r="E81" s="1">
        <f t="shared" si="22"/>
        <v>78</v>
      </c>
      <c r="F81" s="1">
        <v>6</v>
      </c>
      <c r="G81" s="1">
        <v>7</v>
      </c>
      <c r="H81" s="1">
        <v>519</v>
      </c>
      <c r="I81" s="1">
        <v>28287</v>
      </c>
      <c r="J81" s="1">
        <v>25593</v>
      </c>
      <c r="K81" s="1">
        <v>28287</v>
      </c>
      <c r="L81" s="1">
        <f t="shared" si="23"/>
        <v>1232178891.3</v>
      </c>
      <c r="M81" s="1">
        <v>973.49282378999999</v>
      </c>
      <c r="N81" s="1">
        <f t="shared" si="24"/>
        <v>42405347.404292397</v>
      </c>
      <c r="O81" s="1">
        <f t="shared" si="25"/>
        <v>1.521082537171875</v>
      </c>
      <c r="P81" s="1">
        <f t="shared" si="26"/>
        <v>3939589.1688827993</v>
      </c>
      <c r="Q81" s="1">
        <f t="shared" si="27"/>
        <v>3.9395891688827995</v>
      </c>
      <c r="R81" s="1">
        <v>0</v>
      </c>
      <c r="S81" s="1">
        <f t="shared" si="28"/>
        <v>0</v>
      </c>
      <c r="T81" s="1">
        <f t="shared" si="29"/>
        <v>0</v>
      </c>
      <c r="U81" s="1">
        <f t="shared" si="30"/>
        <v>0</v>
      </c>
      <c r="V81" s="1">
        <v>30152.844850000001</v>
      </c>
      <c r="W81" s="1">
        <f t="shared" si="31"/>
        <v>9.1905871102799992</v>
      </c>
      <c r="X81" s="1">
        <f t="shared" si="32"/>
        <v>5.7107678975209009</v>
      </c>
      <c r="Y81" s="1">
        <f t="shared" si="33"/>
        <v>1.3062090231686718</v>
      </c>
      <c r="Z81" s="1">
        <f t="shared" si="34"/>
        <v>29.057158276582708</v>
      </c>
      <c r="AA81" s="1">
        <f t="shared" si="35"/>
        <v>0.29113200206407064</v>
      </c>
      <c r="AB81" s="1">
        <f t="shared" si="36"/>
        <v>14.528579138291354</v>
      </c>
      <c r="AC81" s="1">
        <v>6</v>
      </c>
      <c r="AD81" s="1">
        <f t="shared" si="37"/>
        <v>4.8428597127637847</v>
      </c>
      <c r="AE81" s="1" t="s">
        <v>2</v>
      </c>
      <c r="AF81" s="1">
        <f t="shared" si="38"/>
        <v>0</v>
      </c>
      <c r="AG81" s="1">
        <f t="shared" si="39"/>
        <v>0.39544699050487614</v>
      </c>
      <c r="AH81" s="1">
        <f t="shared" si="40"/>
        <v>0.12479512660990763</v>
      </c>
      <c r="AI81" s="1">
        <f t="shared" si="41"/>
        <v>1114828520.7</v>
      </c>
      <c r="AJ81" s="1">
        <f t="shared" si="42"/>
        <v>31568453.640000001</v>
      </c>
      <c r="AK81" s="1">
        <f t="shared" si="43"/>
        <v>31.568453640000001</v>
      </c>
      <c r="AL81" s="1" t="s">
        <v>492</v>
      </c>
      <c r="AM81" s="1" t="s">
        <v>2</v>
      </c>
      <c r="AN81" s="1" t="s">
        <v>2</v>
      </c>
      <c r="AO81" s="1" t="s">
        <v>493</v>
      </c>
      <c r="AP81" s="1" t="s">
        <v>2</v>
      </c>
      <c r="AQ81" s="1" t="s">
        <v>2</v>
      </c>
      <c r="AR81" s="1" t="s">
        <v>2</v>
      </c>
      <c r="AS81" s="1">
        <v>0</v>
      </c>
      <c r="AT81" s="1" t="s">
        <v>2</v>
      </c>
      <c r="AU81" s="1" t="s">
        <v>2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0</v>
      </c>
      <c r="CQ81" s="1">
        <v>0</v>
      </c>
      <c r="CR81" s="1">
        <v>0</v>
      </c>
      <c r="CS81" s="1">
        <v>0</v>
      </c>
      <c r="CT81" s="1">
        <v>0</v>
      </c>
      <c r="CU81" s="1" t="s">
        <v>6</v>
      </c>
    </row>
    <row r="82" spans="1:99" s="1" customFormat="1" x14ac:dyDescent="0.25">
      <c r="A82" s="1" t="s">
        <v>494</v>
      </c>
      <c r="C82" s="1" t="s">
        <v>495</v>
      </c>
      <c r="D82" s="1">
        <v>1937</v>
      </c>
      <c r="E82" s="1">
        <f t="shared" si="22"/>
        <v>78</v>
      </c>
      <c r="F82" s="1">
        <v>6</v>
      </c>
      <c r="G82" s="1">
        <v>7</v>
      </c>
      <c r="H82" s="1">
        <v>1710</v>
      </c>
      <c r="I82" s="1">
        <v>13380</v>
      </c>
      <c r="J82" s="1">
        <v>8920</v>
      </c>
      <c r="K82" s="1">
        <v>13380</v>
      </c>
      <c r="L82" s="1">
        <f t="shared" si="23"/>
        <v>582831462</v>
      </c>
      <c r="M82" s="1">
        <v>2208</v>
      </c>
      <c r="N82" s="1">
        <f t="shared" si="24"/>
        <v>96180480</v>
      </c>
      <c r="O82" s="1">
        <f t="shared" si="25"/>
        <v>3.45</v>
      </c>
      <c r="P82" s="1">
        <f t="shared" si="26"/>
        <v>8935466.8800000008</v>
      </c>
      <c r="Q82" s="1">
        <f t="shared" si="27"/>
        <v>8.9354668799999999</v>
      </c>
      <c r="R82" s="1">
        <v>140</v>
      </c>
      <c r="S82" s="1">
        <f t="shared" si="28"/>
        <v>362.59859999999998</v>
      </c>
      <c r="T82" s="1">
        <f t="shared" si="29"/>
        <v>89600</v>
      </c>
      <c r="U82" s="1">
        <f t="shared" si="30"/>
        <v>3903200000</v>
      </c>
      <c r="V82" s="1">
        <v>49082.056608999999</v>
      </c>
      <c r="W82" s="1">
        <f t="shared" si="31"/>
        <v>14.960210854423199</v>
      </c>
      <c r="X82" s="1">
        <f t="shared" si="32"/>
        <v>9.2958470294049462</v>
      </c>
      <c r="Y82" s="1">
        <f t="shared" si="33"/>
        <v>1.4118026121765967</v>
      </c>
      <c r="Z82" s="1">
        <f t="shared" si="34"/>
        <v>6.0597686973489839</v>
      </c>
      <c r="AA82" s="1">
        <f t="shared" si="35"/>
        <v>1.3596926445757533</v>
      </c>
      <c r="AB82" s="1">
        <f t="shared" si="36"/>
        <v>3.0298843486744915</v>
      </c>
      <c r="AC82" s="1">
        <v>6</v>
      </c>
      <c r="AD82" s="1">
        <f t="shared" si="37"/>
        <v>1.0099614495581639</v>
      </c>
      <c r="AE82" s="1">
        <v>4.2652000000000001</v>
      </c>
      <c r="AF82" s="1">
        <f t="shared" si="38"/>
        <v>40.579710144927539</v>
      </c>
      <c r="AG82" s="1">
        <f t="shared" si="39"/>
        <v>5.4759317393880277E-2</v>
      </c>
      <c r="AH82" s="1">
        <f t="shared" si="40"/>
        <v>0.81212014394797716</v>
      </c>
      <c r="AI82" s="1">
        <f t="shared" si="41"/>
        <v>388554308</v>
      </c>
      <c r="AJ82" s="1">
        <f t="shared" si="42"/>
        <v>11002641.6</v>
      </c>
      <c r="AK82" s="1">
        <f t="shared" si="43"/>
        <v>11.0026416</v>
      </c>
      <c r="AL82" s="1" t="s">
        <v>496</v>
      </c>
      <c r="AM82" s="1" t="s">
        <v>2</v>
      </c>
      <c r="AN82" s="1" t="s">
        <v>497</v>
      </c>
      <c r="AO82" s="1" t="s">
        <v>498</v>
      </c>
      <c r="AP82" s="1" t="s">
        <v>499</v>
      </c>
      <c r="AQ82" s="1" t="s">
        <v>78</v>
      </c>
      <c r="AR82" s="1" t="s">
        <v>500</v>
      </c>
      <c r="AS82" s="1">
        <v>1</v>
      </c>
      <c r="AT82" s="1" t="s">
        <v>501</v>
      </c>
      <c r="AU82" s="1" t="s">
        <v>502</v>
      </c>
      <c r="AV82" s="1">
        <v>7</v>
      </c>
      <c r="AW82" s="2">
        <v>49</v>
      </c>
      <c r="AX82" s="2">
        <v>48</v>
      </c>
      <c r="AY82" s="2">
        <v>2</v>
      </c>
      <c r="AZ82" s="2">
        <v>21</v>
      </c>
      <c r="BA82" s="2">
        <v>10.8</v>
      </c>
      <c r="BB82" s="2">
        <v>0.1</v>
      </c>
      <c r="BC82" s="2">
        <v>0.2</v>
      </c>
      <c r="BD82" s="2">
        <v>0.1</v>
      </c>
      <c r="BE82" s="2">
        <v>0.8</v>
      </c>
      <c r="BF82" s="2">
        <v>8.1999999999999993</v>
      </c>
      <c r="BG82" s="1">
        <v>0</v>
      </c>
      <c r="BH82" s="1">
        <v>0</v>
      </c>
      <c r="BI82" s="1">
        <v>0</v>
      </c>
      <c r="BJ82" s="1">
        <v>0</v>
      </c>
      <c r="BK82" s="2">
        <v>13.8</v>
      </c>
      <c r="BL82" s="2">
        <v>44.7</v>
      </c>
      <c r="BM82" s="1">
        <v>0</v>
      </c>
      <c r="BN82" s="2">
        <v>0.3</v>
      </c>
      <c r="BO82" s="2">
        <v>652</v>
      </c>
      <c r="BP82" s="2">
        <v>113</v>
      </c>
      <c r="BQ82" s="2">
        <v>11</v>
      </c>
      <c r="BR82" s="2">
        <v>2</v>
      </c>
      <c r="BS82" s="2">
        <v>0.17</v>
      </c>
      <c r="BT82" s="2">
        <v>0.03</v>
      </c>
      <c r="BU82" s="2">
        <v>1483</v>
      </c>
      <c r="BV82" s="2">
        <v>24</v>
      </c>
      <c r="BW82" s="2">
        <v>0.4</v>
      </c>
      <c r="BX82" s="2">
        <v>3449</v>
      </c>
      <c r="BY82" s="2">
        <v>39</v>
      </c>
      <c r="BZ82" s="2">
        <v>57</v>
      </c>
      <c r="CA82" s="2">
        <v>1</v>
      </c>
      <c r="CB82" s="2">
        <v>1</v>
      </c>
      <c r="CC82" s="2">
        <v>0.01</v>
      </c>
      <c r="CD82" s="2">
        <v>2</v>
      </c>
      <c r="CE82" s="2">
        <v>3</v>
      </c>
      <c r="CF82" s="2">
        <v>66</v>
      </c>
      <c r="CG82" s="2">
        <v>37</v>
      </c>
      <c r="CH82" s="2">
        <v>14</v>
      </c>
      <c r="CI82" s="2">
        <v>2</v>
      </c>
      <c r="CJ82" s="2">
        <v>3</v>
      </c>
      <c r="CK82" s="1">
        <v>0</v>
      </c>
      <c r="CL82" s="1">
        <v>0</v>
      </c>
      <c r="CM82" s="1">
        <v>0</v>
      </c>
      <c r="CN82" s="1">
        <v>0</v>
      </c>
      <c r="CO82" s="1">
        <v>0</v>
      </c>
      <c r="CP82" s="1">
        <v>0</v>
      </c>
      <c r="CQ82" s="2">
        <v>16</v>
      </c>
      <c r="CR82" s="2">
        <v>57</v>
      </c>
      <c r="CS82" s="1">
        <v>0</v>
      </c>
      <c r="CT82" s="1">
        <v>0</v>
      </c>
      <c r="CU82" s="1" t="s">
        <v>17</v>
      </c>
    </row>
    <row r="83" spans="1:99" s="1" customFormat="1" x14ac:dyDescent="0.25">
      <c r="A83" s="1" t="s">
        <v>503</v>
      </c>
      <c r="B83" s="1" t="s">
        <v>504</v>
      </c>
      <c r="C83" s="1" t="s">
        <v>505</v>
      </c>
      <c r="D83" s="1">
        <v>1938</v>
      </c>
      <c r="E83" s="1">
        <f t="shared" si="22"/>
        <v>77</v>
      </c>
      <c r="F83" s="1">
        <v>6</v>
      </c>
      <c r="G83" s="1">
        <v>9</v>
      </c>
      <c r="H83" s="1">
        <v>950</v>
      </c>
      <c r="I83" s="1">
        <v>100204</v>
      </c>
      <c r="J83" s="1">
        <v>77080</v>
      </c>
      <c r="K83" s="1">
        <v>100204</v>
      </c>
      <c r="L83" s="1">
        <f t="shared" si="23"/>
        <v>4364876219.6000004</v>
      </c>
      <c r="M83" s="1">
        <v>7463.3328860000001</v>
      </c>
      <c r="N83" s="1">
        <f t="shared" si="24"/>
        <v>325102780.51415998</v>
      </c>
      <c r="O83" s="1">
        <f t="shared" si="25"/>
        <v>11.661457634375001</v>
      </c>
      <c r="P83" s="1">
        <f t="shared" si="26"/>
        <v>30203063.323037963</v>
      </c>
      <c r="Q83" s="1">
        <f t="shared" si="27"/>
        <v>30.203063323037963</v>
      </c>
      <c r="R83" s="1">
        <v>0</v>
      </c>
      <c r="S83" s="1">
        <f t="shared" si="28"/>
        <v>0</v>
      </c>
      <c r="T83" s="1">
        <f t="shared" si="29"/>
        <v>0</v>
      </c>
      <c r="U83" s="1">
        <f t="shared" si="30"/>
        <v>0</v>
      </c>
      <c r="V83" s="1">
        <v>211848.30386000001</v>
      </c>
      <c r="W83" s="1">
        <f t="shared" si="31"/>
        <v>64.571363016527997</v>
      </c>
      <c r="X83" s="1">
        <f t="shared" si="32"/>
        <v>40.122797661260847</v>
      </c>
      <c r="Y83" s="1">
        <f t="shared" si="33"/>
        <v>3.3144337944525448</v>
      </c>
      <c r="Z83" s="1">
        <f t="shared" si="34"/>
        <v>13.426142380870491</v>
      </c>
      <c r="AA83" s="1">
        <f t="shared" si="35"/>
        <v>0.67915067363727899</v>
      </c>
      <c r="AB83" s="1">
        <f t="shared" si="36"/>
        <v>6.7130711904352465</v>
      </c>
      <c r="AC83" s="1">
        <v>6</v>
      </c>
      <c r="AD83" s="1">
        <f t="shared" si="37"/>
        <v>2.2376903968117485</v>
      </c>
      <c r="AE83" s="1" t="s">
        <v>2</v>
      </c>
      <c r="AF83" s="1">
        <f t="shared" si="38"/>
        <v>0</v>
      </c>
      <c r="AG83" s="1">
        <f t="shared" si="39"/>
        <v>6.5991250024811293E-2</v>
      </c>
      <c r="AH83" s="1">
        <f t="shared" si="40"/>
        <v>0.31767071103176447</v>
      </c>
      <c r="AI83" s="1">
        <f t="shared" si="41"/>
        <v>3357597092</v>
      </c>
      <c r="AJ83" s="1">
        <f t="shared" si="42"/>
        <v>95076638.400000006</v>
      </c>
      <c r="AK83" s="1">
        <f t="shared" si="43"/>
        <v>95.076638400000007</v>
      </c>
      <c r="AL83" s="1" t="s">
        <v>506</v>
      </c>
      <c r="AM83" s="1" t="s">
        <v>2</v>
      </c>
      <c r="AN83" s="1" t="s">
        <v>507</v>
      </c>
      <c r="AO83" s="1" t="s">
        <v>508</v>
      </c>
      <c r="AP83" s="1" t="s">
        <v>2</v>
      </c>
      <c r="AQ83" s="1" t="s">
        <v>2</v>
      </c>
      <c r="AR83" s="1" t="s">
        <v>2</v>
      </c>
      <c r="AS83" s="1">
        <v>0</v>
      </c>
      <c r="AT83" s="1" t="s">
        <v>2</v>
      </c>
      <c r="AU83" s="1" t="s">
        <v>2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  <c r="CC83" s="1">
        <v>0</v>
      </c>
      <c r="CD83" s="1">
        <v>0</v>
      </c>
      <c r="CE83" s="1">
        <v>0</v>
      </c>
      <c r="CF83" s="1">
        <v>0</v>
      </c>
      <c r="CG83" s="1">
        <v>0</v>
      </c>
      <c r="CH83" s="1">
        <v>0</v>
      </c>
      <c r="CI83" s="1">
        <v>0</v>
      </c>
      <c r="CJ83" s="1">
        <v>0</v>
      </c>
      <c r="CK83" s="1">
        <v>0</v>
      </c>
      <c r="CL83" s="1">
        <v>0</v>
      </c>
      <c r="CM83" s="1">
        <v>0</v>
      </c>
      <c r="CN83" s="1">
        <v>0</v>
      </c>
      <c r="CO83" s="1">
        <v>0</v>
      </c>
      <c r="CP83" s="1">
        <v>0</v>
      </c>
      <c r="CQ83" s="1">
        <v>0</v>
      </c>
      <c r="CR83" s="1">
        <v>0</v>
      </c>
      <c r="CS83" s="1">
        <v>0</v>
      </c>
      <c r="CT83" s="1">
        <v>0</v>
      </c>
      <c r="CU83" s="1" t="s">
        <v>6</v>
      </c>
    </row>
    <row r="84" spans="1:99" s="1" customFormat="1" x14ac:dyDescent="0.25">
      <c r="A84" s="1" t="s">
        <v>509</v>
      </c>
      <c r="C84" s="1" t="s">
        <v>510</v>
      </c>
      <c r="D84" s="1">
        <v>1936</v>
      </c>
      <c r="E84" s="1">
        <f t="shared" si="22"/>
        <v>79</v>
      </c>
      <c r="F84" s="1">
        <v>6</v>
      </c>
      <c r="G84" s="1">
        <v>10</v>
      </c>
      <c r="H84" s="1">
        <v>4372</v>
      </c>
      <c r="I84" s="1">
        <v>557200</v>
      </c>
      <c r="J84" s="1">
        <v>506000</v>
      </c>
      <c r="K84" s="1">
        <v>557200</v>
      </c>
      <c r="L84" s="1">
        <f t="shared" si="23"/>
        <v>24271576280</v>
      </c>
      <c r="M84" s="1">
        <v>14745</v>
      </c>
      <c r="N84" s="1">
        <f t="shared" si="24"/>
        <v>642292200</v>
      </c>
      <c r="O84" s="1">
        <f t="shared" si="25"/>
        <v>23.0390625</v>
      </c>
      <c r="P84" s="1">
        <f t="shared" si="26"/>
        <v>59670950.700000003</v>
      </c>
      <c r="Q84" s="1">
        <f t="shared" si="27"/>
        <v>59.670950700000006</v>
      </c>
      <c r="R84" s="1">
        <v>1160</v>
      </c>
      <c r="S84" s="1">
        <f t="shared" si="28"/>
        <v>3004.3883999999998</v>
      </c>
      <c r="T84" s="1">
        <f t="shared" si="29"/>
        <v>742400</v>
      </c>
      <c r="U84" s="1">
        <f t="shared" si="30"/>
        <v>32340800000</v>
      </c>
      <c r="V84" s="1">
        <v>124556.78204000001</v>
      </c>
      <c r="W84" s="1">
        <f t="shared" si="31"/>
        <v>37.964907165791999</v>
      </c>
      <c r="X84" s="1">
        <f t="shared" si="32"/>
        <v>23.590307177683762</v>
      </c>
      <c r="Y84" s="1">
        <f t="shared" si="33"/>
        <v>1.3864230009661924</v>
      </c>
      <c r="Z84" s="1">
        <f t="shared" si="34"/>
        <v>37.788994292628807</v>
      </c>
      <c r="AA84" s="1">
        <f t="shared" si="35"/>
        <v>6.0827464411227154E-2</v>
      </c>
      <c r="AB84" s="1">
        <f t="shared" si="36"/>
        <v>18.894497146314404</v>
      </c>
      <c r="AC84" s="1">
        <v>6</v>
      </c>
      <c r="AD84" s="1">
        <f t="shared" si="37"/>
        <v>6.2981657154381345</v>
      </c>
      <c r="AE84" s="1">
        <v>258.21699999999998</v>
      </c>
      <c r="AF84" s="1">
        <f t="shared" si="38"/>
        <v>50.349270939301455</v>
      </c>
      <c r="AG84" s="1">
        <f t="shared" si="39"/>
        <v>0.13214309009737871</v>
      </c>
      <c r="AH84" s="1">
        <f t="shared" si="40"/>
        <v>9.5604938904178177E-2</v>
      </c>
      <c r="AI84" s="1">
        <f t="shared" si="41"/>
        <v>22041309400</v>
      </c>
      <c r="AJ84" s="1">
        <f t="shared" si="42"/>
        <v>624140880</v>
      </c>
      <c r="AK84" s="1">
        <f t="shared" si="43"/>
        <v>624.14088000000004</v>
      </c>
      <c r="AL84" s="1" t="s">
        <v>511</v>
      </c>
      <c r="AM84" s="1" t="s">
        <v>2</v>
      </c>
      <c r="AN84" s="1" t="s">
        <v>512</v>
      </c>
      <c r="AO84" s="1" t="s">
        <v>513</v>
      </c>
      <c r="AP84" s="1" t="s">
        <v>514</v>
      </c>
      <c r="AQ84" s="1" t="s">
        <v>64</v>
      </c>
      <c r="AR84" s="1" t="s">
        <v>515</v>
      </c>
      <c r="AS84" s="1">
        <v>2</v>
      </c>
      <c r="AT84" s="1" t="s">
        <v>516</v>
      </c>
      <c r="AU84" s="1" t="s">
        <v>517</v>
      </c>
      <c r="AV84" s="1">
        <v>7</v>
      </c>
      <c r="AW84" s="2">
        <v>84</v>
      </c>
      <c r="AX84" s="2">
        <v>15</v>
      </c>
      <c r="AY84" s="2">
        <v>1</v>
      </c>
      <c r="AZ84" s="2">
        <v>15.6</v>
      </c>
      <c r="BA84" s="2">
        <v>15.9</v>
      </c>
      <c r="BB84" s="2">
        <v>0.2</v>
      </c>
      <c r="BC84" s="2">
        <v>0.2</v>
      </c>
      <c r="BD84" s="1">
        <v>0</v>
      </c>
      <c r="BE84" s="2">
        <v>0.2</v>
      </c>
      <c r="BF84" s="2">
        <v>30.2</v>
      </c>
      <c r="BG84" s="2">
        <v>0.5</v>
      </c>
      <c r="BH84" s="2">
        <v>0.5</v>
      </c>
      <c r="BI84" s="2">
        <v>0.4</v>
      </c>
      <c r="BJ84" s="1">
        <v>0</v>
      </c>
      <c r="BK84" s="2">
        <v>17.100000000000001</v>
      </c>
      <c r="BL84" s="2">
        <v>19.100000000000001</v>
      </c>
      <c r="BM84" s="1">
        <v>0</v>
      </c>
      <c r="BN84" s="2">
        <v>0.2</v>
      </c>
      <c r="BO84" s="2">
        <v>23776</v>
      </c>
      <c r="BP84" s="2">
        <v>5167</v>
      </c>
      <c r="BQ84" s="2">
        <v>10</v>
      </c>
      <c r="BR84" s="2">
        <v>2</v>
      </c>
      <c r="BS84" s="2">
        <v>0.1</v>
      </c>
      <c r="BT84" s="2">
        <v>0.02</v>
      </c>
      <c r="BU84" s="2">
        <v>46628</v>
      </c>
      <c r="BV84" s="2">
        <v>19</v>
      </c>
      <c r="BW84" s="2">
        <v>0.2</v>
      </c>
      <c r="BX84" s="2">
        <v>241260</v>
      </c>
      <c r="BY84" s="2">
        <v>1570</v>
      </c>
      <c r="BZ84" s="2">
        <v>99</v>
      </c>
      <c r="CA84" s="2">
        <v>1</v>
      </c>
      <c r="CB84" s="2">
        <v>1.0900000000000001</v>
      </c>
      <c r="CC84" s="2">
        <v>0.01</v>
      </c>
      <c r="CD84" s="2">
        <v>5</v>
      </c>
      <c r="CE84" s="2">
        <v>10</v>
      </c>
      <c r="CF84" s="2">
        <v>52</v>
      </c>
      <c r="CG84" s="2">
        <v>29</v>
      </c>
      <c r="CH84" s="2">
        <v>18</v>
      </c>
      <c r="CI84" s="2">
        <v>7</v>
      </c>
      <c r="CJ84" s="2">
        <v>8</v>
      </c>
      <c r="CK84" s="1">
        <v>0</v>
      </c>
      <c r="CL84" s="1">
        <v>0</v>
      </c>
      <c r="CM84" s="1">
        <v>0</v>
      </c>
      <c r="CN84" s="1">
        <v>0</v>
      </c>
      <c r="CO84" s="1">
        <v>0</v>
      </c>
      <c r="CP84" s="1">
        <v>0</v>
      </c>
      <c r="CQ84" s="2">
        <v>18</v>
      </c>
      <c r="CR84" s="2">
        <v>54</v>
      </c>
      <c r="CS84" s="1">
        <v>0</v>
      </c>
      <c r="CT84" s="1">
        <v>0</v>
      </c>
      <c r="CU84" s="1" t="s">
        <v>17</v>
      </c>
    </row>
    <row r="85" spans="1:99" s="1" customFormat="1" x14ac:dyDescent="0.25">
      <c r="A85" s="1" t="s">
        <v>518</v>
      </c>
      <c r="C85" s="1" t="s">
        <v>519</v>
      </c>
      <c r="D85" s="1">
        <v>1955</v>
      </c>
      <c r="E85" s="1">
        <f t="shared" si="22"/>
        <v>60</v>
      </c>
      <c r="F85" s="1">
        <v>6</v>
      </c>
      <c r="G85" s="1">
        <v>9</v>
      </c>
      <c r="H85" s="1">
        <v>230</v>
      </c>
      <c r="I85" s="1">
        <v>4840</v>
      </c>
      <c r="J85" s="1">
        <v>4270</v>
      </c>
      <c r="K85" s="1">
        <v>4840</v>
      </c>
      <c r="L85" s="1">
        <f t="shared" si="23"/>
        <v>210829916</v>
      </c>
      <c r="M85" s="1">
        <v>285</v>
      </c>
      <c r="N85" s="1">
        <f t="shared" si="24"/>
        <v>12414600</v>
      </c>
      <c r="O85" s="1">
        <f t="shared" si="25"/>
        <v>0.4453125</v>
      </c>
      <c r="P85" s="1">
        <f t="shared" si="26"/>
        <v>1153355.1000000001</v>
      </c>
      <c r="Q85" s="1">
        <f t="shared" si="27"/>
        <v>1.1533551</v>
      </c>
      <c r="R85" s="1">
        <v>4</v>
      </c>
      <c r="S85" s="1">
        <f t="shared" si="28"/>
        <v>10.359959999999999</v>
      </c>
      <c r="T85" s="1">
        <f t="shared" si="29"/>
        <v>2560</v>
      </c>
      <c r="U85" s="1">
        <f t="shared" si="30"/>
        <v>111520000</v>
      </c>
      <c r="V85" s="1">
        <v>17391.190784999999</v>
      </c>
      <c r="W85" s="1">
        <f t="shared" si="31"/>
        <v>5.3008349512679995</v>
      </c>
      <c r="X85" s="1">
        <f t="shared" si="32"/>
        <v>3.2937871875342899</v>
      </c>
      <c r="Y85" s="1">
        <f t="shared" si="33"/>
        <v>1.3923796042232193</v>
      </c>
      <c r="Z85" s="1">
        <f t="shared" si="34"/>
        <v>16.982417153996103</v>
      </c>
      <c r="AA85" s="1">
        <f t="shared" si="35"/>
        <v>1.0064316709906034</v>
      </c>
      <c r="AB85" s="1">
        <f t="shared" si="36"/>
        <v>8.4912085769980514</v>
      </c>
      <c r="AC85" s="1">
        <v>6</v>
      </c>
      <c r="AD85" s="1">
        <f t="shared" si="37"/>
        <v>2.8304028589993506</v>
      </c>
      <c r="AE85" s="1" t="s">
        <v>2</v>
      </c>
      <c r="AF85" s="1">
        <f t="shared" si="38"/>
        <v>8.9824561403508767</v>
      </c>
      <c r="AG85" s="1">
        <f t="shared" si="39"/>
        <v>0.42714820684984467</v>
      </c>
      <c r="AH85" s="1">
        <f t="shared" si="40"/>
        <v>0.21897929499971866</v>
      </c>
      <c r="AI85" s="1">
        <f t="shared" si="41"/>
        <v>186000773</v>
      </c>
      <c r="AJ85" s="1">
        <f t="shared" si="42"/>
        <v>5266959.5999999996</v>
      </c>
      <c r="AK85" s="1">
        <f t="shared" si="43"/>
        <v>5.2669595999999999</v>
      </c>
      <c r="AL85" s="1" t="s">
        <v>520</v>
      </c>
      <c r="AM85" s="1" t="s">
        <v>2</v>
      </c>
      <c r="AN85" s="1" t="s">
        <v>521</v>
      </c>
      <c r="AO85" s="1" t="s">
        <v>522</v>
      </c>
      <c r="AP85" s="1" t="s">
        <v>2</v>
      </c>
      <c r="AQ85" s="1" t="s">
        <v>2</v>
      </c>
      <c r="AR85" s="1" t="s">
        <v>2</v>
      </c>
      <c r="AS85" s="1">
        <v>0</v>
      </c>
      <c r="AT85" s="1" t="s">
        <v>2</v>
      </c>
      <c r="AU85" s="1" t="s">
        <v>2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  <c r="CD85" s="1">
        <v>0</v>
      </c>
      <c r="CE85" s="1">
        <v>0</v>
      </c>
      <c r="CF85" s="1">
        <v>0</v>
      </c>
      <c r="CG85" s="1">
        <v>0</v>
      </c>
      <c r="CH85" s="1">
        <v>0</v>
      </c>
      <c r="CI85" s="1">
        <v>0</v>
      </c>
      <c r="CJ85" s="1">
        <v>0</v>
      </c>
      <c r="CK85" s="1">
        <v>0</v>
      </c>
      <c r="CL85" s="1">
        <v>0</v>
      </c>
      <c r="CM85" s="1">
        <v>0</v>
      </c>
      <c r="CN85" s="1">
        <v>0</v>
      </c>
      <c r="CO85" s="1">
        <v>0</v>
      </c>
      <c r="CP85" s="1">
        <v>0</v>
      </c>
      <c r="CQ85" s="1">
        <v>0</v>
      </c>
      <c r="CR85" s="1">
        <v>0</v>
      </c>
      <c r="CS85" s="1">
        <v>0</v>
      </c>
      <c r="CT85" s="1">
        <v>0</v>
      </c>
      <c r="CU85" s="1" t="s">
        <v>17</v>
      </c>
    </row>
    <row r="86" spans="1:99" s="1" customFormat="1" x14ac:dyDescent="0.25">
      <c r="A86" s="1" t="s">
        <v>523</v>
      </c>
      <c r="C86" s="1" t="s">
        <v>524</v>
      </c>
      <c r="D86" s="1">
        <v>1937</v>
      </c>
      <c r="E86" s="1">
        <f t="shared" si="22"/>
        <v>78</v>
      </c>
      <c r="F86" s="1">
        <v>6</v>
      </c>
      <c r="G86" s="1">
        <v>8</v>
      </c>
      <c r="H86" s="1">
        <v>4520</v>
      </c>
      <c r="I86" s="1">
        <v>78345</v>
      </c>
      <c r="J86" s="1">
        <v>52330</v>
      </c>
      <c r="K86" s="1">
        <v>78345</v>
      </c>
      <c r="L86" s="1">
        <f t="shared" si="23"/>
        <v>3412700365.5</v>
      </c>
      <c r="M86" s="1">
        <v>5158.1450284000002</v>
      </c>
      <c r="N86" s="1">
        <f t="shared" si="24"/>
        <v>224688797.43710402</v>
      </c>
      <c r="O86" s="1">
        <f t="shared" si="25"/>
        <v>8.0596016068750007</v>
      </c>
      <c r="P86" s="1">
        <f t="shared" si="26"/>
        <v>20874290.789630827</v>
      </c>
      <c r="Q86" s="1">
        <f t="shared" si="27"/>
        <v>20.874290789630827</v>
      </c>
      <c r="R86" s="1">
        <v>0</v>
      </c>
      <c r="S86" s="1">
        <f t="shared" si="28"/>
        <v>0</v>
      </c>
      <c r="T86" s="1">
        <f t="shared" si="29"/>
        <v>0</v>
      </c>
      <c r="U86" s="1">
        <f t="shared" si="30"/>
        <v>0</v>
      </c>
      <c r="V86" s="1">
        <v>77695.617341999998</v>
      </c>
      <c r="W86" s="1">
        <f t="shared" si="31"/>
        <v>23.681624165841598</v>
      </c>
      <c r="X86" s="1">
        <f t="shared" si="32"/>
        <v>14.715083750870749</v>
      </c>
      <c r="Y86" s="1">
        <f t="shared" si="33"/>
        <v>1.4621788950310906</v>
      </c>
      <c r="Z86" s="1">
        <f t="shared" si="34"/>
        <v>15.188564825779975</v>
      </c>
      <c r="AA86" s="1">
        <f t="shared" si="35"/>
        <v>0.36688388616249851</v>
      </c>
      <c r="AB86" s="1">
        <f t="shared" si="36"/>
        <v>7.5942824128899877</v>
      </c>
      <c r="AC86" s="1">
        <v>6</v>
      </c>
      <c r="AD86" s="1">
        <f t="shared" si="37"/>
        <v>2.5314274709633291</v>
      </c>
      <c r="AE86" s="1">
        <v>258.21699999999998</v>
      </c>
      <c r="AF86" s="1">
        <f t="shared" si="38"/>
        <v>0</v>
      </c>
      <c r="AG86" s="1">
        <f t="shared" si="39"/>
        <v>8.9798995299554249E-2</v>
      </c>
      <c r="AH86" s="1">
        <f t="shared" si="40"/>
        <v>0.32339170962912045</v>
      </c>
      <c r="AI86" s="1">
        <f t="shared" si="41"/>
        <v>2279489567</v>
      </c>
      <c r="AJ86" s="1">
        <f t="shared" si="42"/>
        <v>64548008.399999999</v>
      </c>
      <c r="AK86" s="1">
        <f t="shared" si="43"/>
        <v>64.548008400000001</v>
      </c>
      <c r="AL86" s="1" t="s">
        <v>525</v>
      </c>
      <c r="AM86" s="1" t="s">
        <v>2</v>
      </c>
      <c r="AN86" s="1" t="s">
        <v>526</v>
      </c>
      <c r="AO86" s="1" t="s">
        <v>527</v>
      </c>
      <c r="AP86" s="1" t="s">
        <v>528</v>
      </c>
      <c r="AQ86" s="1" t="s">
        <v>64</v>
      </c>
      <c r="AR86" s="1" t="s">
        <v>515</v>
      </c>
      <c r="AS86" s="1">
        <v>2</v>
      </c>
      <c r="AT86" s="1" t="s">
        <v>516</v>
      </c>
      <c r="AU86" s="1" t="s">
        <v>517</v>
      </c>
      <c r="AV86" s="1">
        <v>7</v>
      </c>
      <c r="AW86" s="2">
        <v>84</v>
      </c>
      <c r="AX86" s="2">
        <v>15</v>
      </c>
      <c r="AY86" s="2">
        <v>1</v>
      </c>
      <c r="AZ86" s="2">
        <v>15.6</v>
      </c>
      <c r="BA86" s="2">
        <v>15.9</v>
      </c>
      <c r="BB86" s="2">
        <v>0.2</v>
      </c>
      <c r="BC86" s="2">
        <v>0.2</v>
      </c>
      <c r="BD86" s="1">
        <v>0</v>
      </c>
      <c r="BE86" s="2">
        <v>0.2</v>
      </c>
      <c r="BF86" s="2">
        <v>30.2</v>
      </c>
      <c r="BG86" s="2">
        <v>0.5</v>
      </c>
      <c r="BH86" s="2">
        <v>0.5</v>
      </c>
      <c r="BI86" s="2">
        <v>0.4</v>
      </c>
      <c r="BJ86" s="1">
        <v>0</v>
      </c>
      <c r="BK86" s="2">
        <v>17.100000000000001</v>
      </c>
      <c r="BL86" s="2">
        <v>19.100000000000001</v>
      </c>
      <c r="BM86" s="1">
        <v>0</v>
      </c>
      <c r="BN86" s="2">
        <v>0.2</v>
      </c>
      <c r="BO86" s="2">
        <v>23776</v>
      </c>
      <c r="BP86" s="2">
        <v>5167</v>
      </c>
      <c r="BQ86" s="2">
        <v>10</v>
      </c>
      <c r="BR86" s="2">
        <v>2</v>
      </c>
      <c r="BS86" s="2">
        <v>0.1</v>
      </c>
      <c r="BT86" s="2">
        <v>0.02</v>
      </c>
      <c r="BU86" s="2">
        <v>46628</v>
      </c>
      <c r="BV86" s="2">
        <v>19</v>
      </c>
      <c r="BW86" s="2">
        <v>0.2</v>
      </c>
      <c r="BX86" s="2">
        <v>241260</v>
      </c>
      <c r="BY86" s="2">
        <v>1570</v>
      </c>
      <c r="BZ86" s="2">
        <v>99</v>
      </c>
      <c r="CA86" s="2">
        <v>1</v>
      </c>
      <c r="CB86" s="2">
        <v>1.0900000000000001</v>
      </c>
      <c r="CC86" s="2">
        <v>0.01</v>
      </c>
      <c r="CD86" s="2">
        <v>5</v>
      </c>
      <c r="CE86" s="2">
        <v>10</v>
      </c>
      <c r="CF86" s="2">
        <v>52</v>
      </c>
      <c r="CG86" s="2">
        <v>29</v>
      </c>
      <c r="CH86" s="2">
        <v>18</v>
      </c>
      <c r="CI86" s="2">
        <v>7</v>
      </c>
      <c r="CJ86" s="2">
        <v>8</v>
      </c>
      <c r="CK86" s="1">
        <v>0</v>
      </c>
      <c r="CL86" s="1">
        <v>0</v>
      </c>
      <c r="CM86" s="1">
        <v>0</v>
      </c>
      <c r="CN86" s="1">
        <v>0</v>
      </c>
      <c r="CO86" s="1">
        <v>0</v>
      </c>
      <c r="CP86" s="1">
        <v>0</v>
      </c>
      <c r="CQ86" s="2">
        <v>18</v>
      </c>
      <c r="CR86" s="2">
        <v>54</v>
      </c>
      <c r="CS86" s="1">
        <v>0</v>
      </c>
      <c r="CT86" s="1">
        <v>0</v>
      </c>
      <c r="CU86" s="1" t="s">
        <v>6</v>
      </c>
    </row>
    <row r="87" spans="1:99" s="1" customFormat="1" x14ac:dyDescent="0.25">
      <c r="A87" s="1" t="s">
        <v>529</v>
      </c>
      <c r="C87" s="1" t="s">
        <v>530</v>
      </c>
      <c r="D87" s="1">
        <v>1937</v>
      </c>
      <c r="E87" s="1">
        <f t="shared" si="22"/>
        <v>78</v>
      </c>
      <c r="F87" s="1">
        <v>7</v>
      </c>
      <c r="G87" s="1">
        <v>10</v>
      </c>
      <c r="H87" s="1">
        <v>3420</v>
      </c>
      <c r="I87" s="1">
        <v>91580</v>
      </c>
      <c r="J87" s="1">
        <v>77120</v>
      </c>
      <c r="K87" s="1">
        <v>91580</v>
      </c>
      <c r="L87" s="1">
        <f t="shared" si="23"/>
        <v>3989215642</v>
      </c>
      <c r="M87" s="1">
        <v>4710.7245725000002</v>
      </c>
      <c r="N87" s="1">
        <f t="shared" si="24"/>
        <v>205199162.37810001</v>
      </c>
      <c r="O87" s="1">
        <f t="shared" si="25"/>
        <v>7.3605071445312511</v>
      </c>
      <c r="P87" s="1">
        <f t="shared" si="26"/>
        <v>19063642.843467351</v>
      </c>
      <c r="Q87" s="1">
        <f t="shared" si="27"/>
        <v>19.063642843467353</v>
      </c>
      <c r="R87" s="1">
        <v>0</v>
      </c>
      <c r="S87" s="1">
        <f t="shared" si="28"/>
        <v>0</v>
      </c>
      <c r="T87" s="1">
        <f t="shared" si="29"/>
        <v>0</v>
      </c>
      <c r="U87" s="1">
        <f t="shared" si="30"/>
        <v>0</v>
      </c>
      <c r="V87" s="1">
        <v>82614.901767999996</v>
      </c>
      <c r="W87" s="1">
        <f t="shared" si="31"/>
        <v>25.181022058886398</v>
      </c>
      <c r="X87" s="1">
        <f t="shared" si="32"/>
        <v>15.646766705448591</v>
      </c>
      <c r="Y87" s="1">
        <f t="shared" si="33"/>
        <v>1.6269166289224921</v>
      </c>
      <c r="Z87" s="1">
        <f t="shared" si="34"/>
        <v>19.440701393553795</v>
      </c>
      <c r="AA87" s="1">
        <f t="shared" si="35"/>
        <v>0.26471236032675893</v>
      </c>
      <c r="AB87" s="1">
        <f t="shared" si="36"/>
        <v>8.3317291686659125</v>
      </c>
      <c r="AC87" s="1">
        <v>7</v>
      </c>
      <c r="AD87" s="1">
        <f t="shared" si="37"/>
        <v>2.7772430562219705</v>
      </c>
      <c r="AE87" s="1">
        <v>53.722700000000003</v>
      </c>
      <c r="AF87" s="1">
        <f t="shared" si="38"/>
        <v>0</v>
      </c>
      <c r="AG87" s="1">
        <f t="shared" si="39"/>
        <v>0.12027339946613348</v>
      </c>
      <c r="AH87" s="1">
        <f t="shared" si="40"/>
        <v>0.20040417270273975</v>
      </c>
      <c r="AI87" s="1">
        <f t="shared" si="41"/>
        <v>3359339488</v>
      </c>
      <c r="AJ87" s="1">
        <f t="shared" si="42"/>
        <v>95125977.599999994</v>
      </c>
      <c r="AK87" s="1">
        <f t="shared" si="43"/>
        <v>95.125977599999999</v>
      </c>
      <c r="AL87" s="1" t="s">
        <v>531</v>
      </c>
      <c r="AM87" s="1" t="s">
        <v>2</v>
      </c>
      <c r="AN87" s="1" t="s">
        <v>532</v>
      </c>
      <c r="AO87" s="1" t="s">
        <v>533</v>
      </c>
      <c r="AP87" s="1" t="s">
        <v>63</v>
      </c>
      <c r="AQ87" s="1" t="s">
        <v>64</v>
      </c>
      <c r="AR87" s="1" t="s">
        <v>65</v>
      </c>
      <c r="AS87" s="1">
        <v>1</v>
      </c>
      <c r="AT87" s="1" t="s">
        <v>66</v>
      </c>
      <c r="AU87" s="1" t="s">
        <v>67</v>
      </c>
      <c r="AV87" s="1">
        <v>8</v>
      </c>
      <c r="AW87" s="2">
        <v>47</v>
      </c>
      <c r="AX87" s="2">
        <v>52</v>
      </c>
      <c r="AY87" s="1">
        <v>0</v>
      </c>
      <c r="AZ87" s="2">
        <v>6.6</v>
      </c>
      <c r="BA87" s="2">
        <v>21</v>
      </c>
      <c r="BB87" s="2">
        <v>0.1</v>
      </c>
      <c r="BC87" s="1">
        <v>0</v>
      </c>
      <c r="BD87" s="1">
        <v>0</v>
      </c>
      <c r="BE87" s="2">
        <v>0.1</v>
      </c>
      <c r="BF87" s="2">
        <v>26.9</v>
      </c>
      <c r="BG87" s="2">
        <v>0.8</v>
      </c>
      <c r="BH87" s="2">
        <v>0.6</v>
      </c>
      <c r="BI87" s="2">
        <v>0.2</v>
      </c>
      <c r="BJ87" s="1">
        <v>0</v>
      </c>
      <c r="BK87" s="2">
        <v>28.9</v>
      </c>
      <c r="BL87" s="2">
        <v>14.8</v>
      </c>
      <c r="BM87" s="1">
        <v>0</v>
      </c>
      <c r="BN87" s="2">
        <v>0.1</v>
      </c>
      <c r="BO87" s="2">
        <v>5535</v>
      </c>
      <c r="BP87" s="2">
        <v>729</v>
      </c>
      <c r="BQ87" s="2">
        <v>16</v>
      </c>
      <c r="BR87" s="2">
        <v>2</v>
      </c>
      <c r="BS87" s="2">
        <v>0.16</v>
      </c>
      <c r="BT87" s="2">
        <v>0.02</v>
      </c>
      <c r="BU87" s="2">
        <v>10645</v>
      </c>
      <c r="BV87" s="2">
        <v>31</v>
      </c>
      <c r="BW87" s="2">
        <v>0.31</v>
      </c>
      <c r="BX87" s="2">
        <v>95523</v>
      </c>
      <c r="BY87" s="2">
        <v>4005</v>
      </c>
      <c r="BZ87" s="2">
        <v>283</v>
      </c>
      <c r="CA87" s="2">
        <v>12</v>
      </c>
      <c r="CB87" s="2">
        <v>2.0099999999999998</v>
      </c>
      <c r="CC87" s="2">
        <v>0.09</v>
      </c>
      <c r="CD87" s="2">
        <v>3</v>
      </c>
      <c r="CE87" s="2">
        <v>5</v>
      </c>
      <c r="CF87" s="2">
        <v>49</v>
      </c>
      <c r="CG87" s="2">
        <v>26</v>
      </c>
      <c r="CH87" s="2">
        <v>19</v>
      </c>
      <c r="CI87" s="2">
        <v>9</v>
      </c>
      <c r="CJ87" s="2">
        <v>10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2">
        <v>21</v>
      </c>
      <c r="CR87" s="2">
        <v>59</v>
      </c>
      <c r="CS87" s="1">
        <v>0</v>
      </c>
      <c r="CT87" s="1">
        <v>0</v>
      </c>
      <c r="CU87" s="1" t="s">
        <v>6</v>
      </c>
    </row>
    <row r="88" spans="1:99" s="1" customFormat="1" x14ac:dyDescent="0.25">
      <c r="A88" s="1" t="s">
        <v>534</v>
      </c>
      <c r="C88" s="1" t="s">
        <v>535</v>
      </c>
      <c r="D88" s="1">
        <v>1933</v>
      </c>
      <c r="E88" s="1">
        <f t="shared" si="22"/>
        <v>82</v>
      </c>
      <c r="F88" s="1">
        <v>6</v>
      </c>
      <c r="G88" s="1">
        <v>7</v>
      </c>
      <c r="H88" s="1">
        <v>2669</v>
      </c>
      <c r="I88" s="1">
        <v>67200</v>
      </c>
      <c r="J88" s="1">
        <v>63000</v>
      </c>
      <c r="K88" s="1">
        <v>67200</v>
      </c>
      <c r="L88" s="1">
        <f t="shared" si="23"/>
        <v>2927225280</v>
      </c>
      <c r="M88" s="1">
        <v>2065.8650025000002</v>
      </c>
      <c r="N88" s="1">
        <f t="shared" si="24"/>
        <v>89989079.508900002</v>
      </c>
      <c r="O88" s="1">
        <f t="shared" si="25"/>
        <v>3.2279140664062504</v>
      </c>
      <c r="P88" s="1">
        <f t="shared" si="26"/>
        <v>8360266.4440171514</v>
      </c>
      <c r="Q88" s="1">
        <f t="shared" si="27"/>
        <v>8.3602664440171512</v>
      </c>
      <c r="R88" s="1">
        <v>0</v>
      </c>
      <c r="S88" s="1">
        <f t="shared" si="28"/>
        <v>0</v>
      </c>
      <c r="T88" s="1">
        <f t="shared" si="29"/>
        <v>0</v>
      </c>
      <c r="U88" s="1">
        <f t="shared" si="30"/>
        <v>0</v>
      </c>
      <c r="V88" s="1">
        <v>37971.822212999999</v>
      </c>
      <c r="W88" s="1">
        <f t="shared" si="31"/>
        <v>11.573811410522399</v>
      </c>
      <c r="X88" s="1">
        <f t="shared" si="32"/>
        <v>7.1916352962089221</v>
      </c>
      <c r="Y88" s="1">
        <f t="shared" si="33"/>
        <v>1.1291749453244757</v>
      </c>
      <c r="Z88" s="1">
        <f t="shared" si="34"/>
        <v>32.528672323073323</v>
      </c>
      <c r="AA88" s="1">
        <f t="shared" si="35"/>
        <v>0.14893739033507986</v>
      </c>
      <c r="AB88" s="1">
        <f t="shared" si="36"/>
        <v>16.264336161536662</v>
      </c>
      <c r="AC88" s="1">
        <v>6</v>
      </c>
      <c r="AD88" s="1">
        <f t="shared" si="37"/>
        <v>5.4214453871788875</v>
      </c>
      <c r="AE88" s="1">
        <v>130.476</v>
      </c>
      <c r="AF88" s="1">
        <f t="shared" si="38"/>
        <v>0</v>
      </c>
      <c r="AG88" s="1">
        <f t="shared" si="39"/>
        <v>0.30389033044670338</v>
      </c>
      <c r="AH88" s="1">
        <f t="shared" si="40"/>
        <v>0.10758394296504703</v>
      </c>
      <c r="AI88" s="1">
        <f t="shared" si="41"/>
        <v>2744273700</v>
      </c>
      <c r="AJ88" s="1">
        <f t="shared" si="42"/>
        <v>77709240</v>
      </c>
      <c r="AK88" s="1">
        <f t="shared" si="43"/>
        <v>77.709239999999994</v>
      </c>
      <c r="AL88" s="1" t="s">
        <v>536</v>
      </c>
      <c r="AM88" s="1" t="s">
        <v>2</v>
      </c>
      <c r="AN88" s="1" t="s">
        <v>537</v>
      </c>
      <c r="AO88" s="1" t="s">
        <v>538</v>
      </c>
      <c r="AP88" s="1" t="s">
        <v>539</v>
      </c>
      <c r="AQ88" s="1" t="s">
        <v>64</v>
      </c>
      <c r="AR88" s="1" t="s">
        <v>540</v>
      </c>
      <c r="AS88" s="1">
        <v>1</v>
      </c>
      <c r="AT88" s="1" t="s">
        <v>541</v>
      </c>
      <c r="AU88" s="1" t="s">
        <v>542</v>
      </c>
      <c r="AV88" s="1">
        <v>7</v>
      </c>
      <c r="AW88" s="2">
        <v>84</v>
      </c>
      <c r="AX88" s="2">
        <v>15</v>
      </c>
      <c r="AY88" s="1">
        <v>0</v>
      </c>
      <c r="AZ88" s="2">
        <v>14.7</v>
      </c>
      <c r="BA88" s="2">
        <v>16.2</v>
      </c>
      <c r="BB88" s="2">
        <v>0.2</v>
      </c>
      <c r="BC88" s="2">
        <v>0.2</v>
      </c>
      <c r="BD88" s="2">
        <v>0.1</v>
      </c>
      <c r="BE88" s="2">
        <v>0.3</v>
      </c>
      <c r="BF88" s="2">
        <v>39.200000000000003</v>
      </c>
      <c r="BG88" s="2">
        <v>0.7</v>
      </c>
      <c r="BH88" s="2">
        <v>0.6</v>
      </c>
      <c r="BI88" s="2">
        <v>0.7</v>
      </c>
      <c r="BJ88" s="1">
        <v>0</v>
      </c>
      <c r="BK88" s="2">
        <v>13</v>
      </c>
      <c r="BL88" s="2">
        <v>13.8</v>
      </c>
      <c r="BM88" s="1">
        <v>0</v>
      </c>
      <c r="BN88" s="2">
        <v>0.3</v>
      </c>
      <c r="BO88" s="2">
        <v>16763</v>
      </c>
      <c r="BP88" s="2">
        <v>2918</v>
      </c>
      <c r="BQ88" s="2">
        <v>13</v>
      </c>
      <c r="BR88" s="2">
        <v>2</v>
      </c>
      <c r="BS88" s="2">
        <v>0.14000000000000001</v>
      </c>
      <c r="BT88" s="2">
        <v>0.03</v>
      </c>
      <c r="BU88" s="2">
        <v>32691</v>
      </c>
      <c r="BV88" s="2">
        <v>26</v>
      </c>
      <c r="BW88" s="2">
        <v>0.28000000000000003</v>
      </c>
      <c r="BX88" s="2">
        <v>220559</v>
      </c>
      <c r="BY88" s="2">
        <v>5400</v>
      </c>
      <c r="BZ88" s="2">
        <v>174</v>
      </c>
      <c r="CA88" s="2">
        <v>4</v>
      </c>
      <c r="CB88" s="2">
        <v>1.93</v>
      </c>
      <c r="CC88" s="2">
        <v>0.05</v>
      </c>
      <c r="CD88" s="2">
        <v>7</v>
      </c>
      <c r="CE88" s="2">
        <v>16</v>
      </c>
      <c r="CF88" s="2">
        <v>45</v>
      </c>
      <c r="CG88" s="2">
        <v>24</v>
      </c>
      <c r="CH88" s="2">
        <v>20</v>
      </c>
      <c r="CI88" s="2">
        <v>12</v>
      </c>
      <c r="CJ88" s="2">
        <v>11</v>
      </c>
      <c r="CK88" s="1">
        <v>0</v>
      </c>
      <c r="CL88" s="1">
        <v>0</v>
      </c>
      <c r="CM88" s="1">
        <v>0</v>
      </c>
      <c r="CN88" s="1">
        <v>0</v>
      </c>
      <c r="CO88" s="1">
        <v>0</v>
      </c>
      <c r="CP88" s="1">
        <v>0</v>
      </c>
      <c r="CQ88" s="2">
        <v>16</v>
      </c>
      <c r="CR88" s="2">
        <v>48</v>
      </c>
      <c r="CS88" s="1">
        <v>0</v>
      </c>
      <c r="CT88" s="1">
        <v>0</v>
      </c>
      <c r="CU88" s="1" t="s">
        <v>6</v>
      </c>
    </row>
    <row r="89" spans="1:99" s="1" customFormat="1" x14ac:dyDescent="0.25">
      <c r="A89" s="1" t="s">
        <v>543</v>
      </c>
      <c r="C89" s="1" t="s">
        <v>544</v>
      </c>
      <c r="D89" s="1">
        <v>1938</v>
      </c>
      <c r="E89" s="1">
        <f t="shared" si="22"/>
        <v>77</v>
      </c>
      <c r="F89" s="1">
        <v>6</v>
      </c>
      <c r="G89" s="1">
        <v>7</v>
      </c>
      <c r="H89" s="1">
        <v>2569</v>
      </c>
      <c r="I89" s="1">
        <v>24500</v>
      </c>
      <c r="J89" s="1">
        <v>20400</v>
      </c>
      <c r="K89" s="1">
        <v>24500</v>
      </c>
      <c r="L89" s="1">
        <f t="shared" si="23"/>
        <v>1067217550</v>
      </c>
      <c r="M89" s="1">
        <v>1352</v>
      </c>
      <c r="N89" s="1">
        <f t="shared" si="24"/>
        <v>58893120</v>
      </c>
      <c r="O89" s="1">
        <f t="shared" si="25"/>
        <v>2.1125000000000003</v>
      </c>
      <c r="P89" s="1">
        <f t="shared" si="26"/>
        <v>5471354.7199999997</v>
      </c>
      <c r="Q89" s="1">
        <f t="shared" si="27"/>
        <v>5.4713547199999999</v>
      </c>
      <c r="R89" s="1">
        <v>0</v>
      </c>
      <c r="S89" s="1">
        <f t="shared" si="28"/>
        <v>0</v>
      </c>
      <c r="T89" s="1">
        <f t="shared" si="29"/>
        <v>0</v>
      </c>
      <c r="U89" s="1">
        <f t="shared" si="30"/>
        <v>0</v>
      </c>
      <c r="V89" s="1">
        <v>35216.826990000001</v>
      </c>
      <c r="W89" s="1">
        <f t="shared" si="31"/>
        <v>10.734088866552</v>
      </c>
      <c r="X89" s="1">
        <f t="shared" si="32"/>
        <v>6.6698557309440609</v>
      </c>
      <c r="Y89" s="1">
        <f t="shared" si="33"/>
        <v>1.2945315565602062</v>
      </c>
      <c r="Z89" s="1">
        <f t="shared" si="34"/>
        <v>18.121260174363321</v>
      </c>
      <c r="AA89" s="1">
        <f t="shared" si="35"/>
        <v>0.42658237408937699</v>
      </c>
      <c r="AB89" s="1">
        <f t="shared" si="36"/>
        <v>9.0606300871816607</v>
      </c>
      <c r="AC89" s="1">
        <v>6</v>
      </c>
      <c r="AD89" s="1">
        <f t="shared" si="37"/>
        <v>3.0202100290605536</v>
      </c>
      <c r="AE89" s="1" t="s">
        <v>2</v>
      </c>
      <c r="AF89" s="1">
        <f t="shared" si="38"/>
        <v>0</v>
      </c>
      <c r="AG89" s="1">
        <f t="shared" si="39"/>
        <v>0.20926739245277878</v>
      </c>
      <c r="AH89" s="1">
        <f t="shared" si="40"/>
        <v>0.21743657193071475</v>
      </c>
      <c r="AI89" s="1">
        <f t="shared" si="41"/>
        <v>888621960</v>
      </c>
      <c r="AJ89" s="1">
        <f t="shared" si="42"/>
        <v>25162992</v>
      </c>
      <c r="AK89" s="1">
        <f t="shared" si="43"/>
        <v>25.162991999999999</v>
      </c>
      <c r="AL89" s="1" t="s">
        <v>545</v>
      </c>
      <c r="AM89" s="1" t="s">
        <v>2</v>
      </c>
      <c r="AN89" s="1" t="s">
        <v>546</v>
      </c>
      <c r="AO89" s="1" t="s">
        <v>547</v>
      </c>
      <c r="AP89" s="1" t="s">
        <v>2</v>
      </c>
      <c r="AQ89" s="1" t="s">
        <v>2</v>
      </c>
      <c r="AR89" s="1" t="s">
        <v>2</v>
      </c>
      <c r="AS89" s="1">
        <v>0</v>
      </c>
      <c r="AT89" s="1" t="s">
        <v>2</v>
      </c>
      <c r="AU89" s="1" t="s">
        <v>2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0</v>
      </c>
      <c r="CE89" s="1">
        <v>0</v>
      </c>
      <c r="CF89" s="1">
        <v>0</v>
      </c>
      <c r="CG89" s="1">
        <v>0</v>
      </c>
      <c r="CH89" s="1">
        <v>0</v>
      </c>
      <c r="CI89" s="1">
        <v>0</v>
      </c>
      <c r="CJ89" s="1">
        <v>0</v>
      </c>
      <c r="CK89" s="1">
        <v>0</v>
      </c>
      <c r="CL89" s="1">
        <v>0</v>
      </c>
      <c r="CM89" s="1">
        <v>0</v>
      </c>
      <c r="CN89" s="1">
        <v>0</v>
      </c>
      <c r="CO89" s="1">
        <v>0</v>
      </c>
      <c r="CP89" s="1">
        <v>0</v>
      </c>
      <c r="CQ89" s="1">
        <v>0</v>
      </c>
      <c r="CR89" s="1">
        <v>0</v>
      </c>
      <c r="CS89" s="1">
        <v>0</v>
      </c>
      <c r="CT89" s="1">
        <v>0</v>
      </c>
      <c r="CU89" s="1" t="s">
        <v>17</v>
      </c>
    </row>
    <row r="90" spans="1:99" s="1" customFormat="1" x14ac:dyDescent="0.25">
      <c r="A90" s="1" t="s">
        <v>548</v>
      </c>
      <c r="C90" s="1" t="s">
        <v>549</v>
      </c>
      <c r="D90" s="1">
        <v>1922</v>
      </c>
      <c r="E90" s="1">
        <f t="shared" si="22"/>
        <v>93</v>
      </c>
      <c r="F90" s="1">
        <v>6</v>
      </c>
      <c r="G90" s="1">
        <v>9</v>
      </c>
      <c r="H90" s="1">
        <v>300</v>
      </c>
      <c r="I90" s="1">
        <v>825</v>
      </c>
      <c r="J90" s="1">
        <v>755</v>
      </c>
      <c r="K90" s="1">
        <v>825</v>
      </c>
      <c r="L90" s="1">
        <f t="shared" si="23"/>
        <v>35936917.5</v>
      </c>
      <c r="M90" s="1">
        <v>261.21712492</v>
      </c>
      <c r="N90" s="1">
        <f t="shared" si="24"/>
        <v>11378617.961515199</v>
      </c>
      <c r="O90" s="1">
        <f t="shared" si="25"/>
        <v>0.40815175768750001</v>
      </c>
      <c r="P90" s="1">
        <f t="shared" si="26"/>
        <v>1057109.1341537512</v>
      </c>
      <c r="Q90" s="1">
        <f t="shared" si="27"/>
        <v>1.0571091341537513</v>
      </c>
      <c r="R90" s="1">
        <v>0</v>
      </c>
      <c r="S90" s="1">
        <f t="shared" si="28"/>
        <v>0</v>
      </c>
      <c r="T90" s="1">
        <f t="shared" si="29"/>
        <v>0</v>
      </c>
      <c r="U90" s="1">
        <f t="shared" si="30"/>
        <v>0</v>
      </c>
      <c r="V90" s="1">
        <v>15749.270863</v>
      </c>
      <c r="W90" s="1">
        <f t="shared" si="31"/>
        <v>4.8003777590423997</v>
      </c>
      <c r="X90" s="1">
        <f t="shared" si="32"/>
        <v>2.982817405827022</v>
      </c>
      <c r="Y90" s="1">
        <f t="shared" si="33"/>
        <v>1.3170746574687313</v>
      </c>
      <c r="Z90" s="1">
        <f t="shared" si="34"/>
        <v>3.1582849183921953</v>
      </c>
      <c r="AA90" s="1">
        <f t="shared" si="35"/>
        <v>5.1546164000569537</v>
      </c>
      <c r="AB90" s="1">
        <f t="shared" si="36"/>
        <v>1.5791424591960979</v>
      </c>
      <c r="AC90" s="1">
        <v>6</v>
      </c>
      <c r="AD90" s="1">
        <f t="shared" si="37"/>
        <v>0.52638081973203255</v>
      </c>
      <c r="AE90" s="1">
        <v>42.434800000000003</v>
      </c>
      <c r="AF90" s="1">
        <f t="shared" si="38"/>
        <v>0</v>
      </c>
      <c r="AG90" s="1">
        <f t="shared" si="39"/>
        <v>8.2975904803210931E-2</v>
      </c>
      <c r="AH90" s="1">
        <f t="shared" si="40"/>
        <v>1.1351173497324762</v>
      </c>
      <c r="AI90" s="1">
        <f t="shared" si="41"/>
        <v>32887724.5</v>
      </c>
      <c r="AJ90" s="1">
        <f t="shared" si="42"/>
        <v>931277.4</v>
      </c>
      <c r="AK90" s="1">
        <f t="shared" si="43"/>
        <v>0.93127740000000003</v>
      </c>
      <c r="AL90" s="1" t="s">
        <v>550</v>
      </c>
      <c r="AM90" s="1" t="s">
        <v>2</v>
      </c>
      <c r="AN90" s="1" t="s">
        <v>551</v>
      </c>
      <c r="AO90" s="1" t="s">
        <v>552</v>
      </c>
      <c r="AP90" s="1" t="s">
        <v>553</v>
      </c>
      <c r="AQ90" s="1" t="s">
        <v>554</v>
      </c>
      <c r="AR90" s="1" t="s">
        <v>555</v>
      </c>
      <c r="AS90" s="1">
        <v>1</v>
      </c>
      <c r="AT90" s="1" t="s">
        <v>556</v>
      </c>
      <c r="AU90" s="1" t="s">
        <v>557</v>
      </c>
      <c r="AV90" s="1">
        <v>7</v>
      </c>
      <c r="AW90" s="2">
        <v>93</v>
      </c>
      <c r="AX90" s="2">
        <v>6</v>
      </c>
      <c r="AY90" s="2">
        <v>1</v>
      </c>
      <c r="AZ90" s="2">
        <v>2.1</v>
      </c>
      <c r="BA90" s="2">
        <v>7.8</v>
      </c>
      <c r="BB90" s="1">
        <v>0</v>
      </c>
      <c r="BC90" s="2">
        <v>0.1</v>
      </c>
      <c r="BD90" s="1">
        <v>0</v>
      </c>
      <c r="BE90" s="2">
        <v>0.3</v>
      </c>
      <c r="BF90" s="2">
        <v>7.3</v>
      </c>
      <c r="BG90" s="1">
        <v>0</v>
      </c>
      <c r="BH90" s="1">
        <v>0</v>
      </c>
      <c r="BI90" s="1">
        <v>0</v>
      </c>
      <c r="BJ90" s="1">
        <v>0</v>
      </c>
      <c r="BK90" s="2">
        <v>6.6</v>
      </c>
      <c r="BL90" s="2">
        <v>75.8</v>
      </c>
      <c r="BM90" s="1">
        <v>0</v>
      </c>
      <c r="BN90" s="1">
        <v>0</v>
      </c>
      <c r="BO90" s="2">
        <v>2571</v>
      </c>
      <c r="BP90" s="2">
        <v>643</v>
      </c>
      <c r="BQ90" s="2">
        <v>9</v>
      </c>
      <c r="BR90" s="2">
        <v>2</v>
      </c>
      <c r="BS90" s="2">
        <v>0.11</v>
      </c>
      <c r="BT90" s="2">
        <v>0.03</v>
      </c>
      <c r="BU90" s="2">
        <v>5000</v>
      </c>
      <c r="BV90" s="2">
        <v>17</v>
      </c>
      <c r="BW90" s="2">
        <v>0.22</v>
      </c>
      <c r="BX90" s="2">
        <v>162841</v>
      </c>
      <c r="BY90" s="2">
        <v>11736</v>
      </c>
      <c r="BZ90" s="2">
        <v>560</v>
      </c>
      <c r="CA90" s="2">
        <v>40</v>
      </c>
      <c r="CB90" s="2">
        <v>4.34</v>
      </c>
      <c r="CC90" s="2">
        <v>0.33</v>
      </c>
      <c r="CD90" s="2">
        <v>1</v>
      </c>
      <c r="CE90" s="2">
        <v>1</v>
      </c>
      <c r="CF90" s="2">
        <v>82</v>
      </c>
      <c r="CG90" s="2">
        <v>74</v>
      </c>
      <c r="CH90" s="2">
        <v>9</v>
      </c>
      <c r="CI90" s="2">
        <v>1</v>
      </c>
      <c r="CJ90" s="2">
        <v>2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2">
        <v>7</v>
      </c>
      <c r="CR90" s="2">
        <v>22</v>
      </c>
      <c r="CS90" s="1">
        <v>0</v>
      </c>
      <c r="CT90" s="1">
        <v>0</v>
      </c>
      <c r="CU90" s="1" t="s">
        <v>6</v>
      </c>
    </row>
    <row r="91" spans="1:99" s="1" customFormat="1" x14ac:dyDescent="0.25">
      <c r="A91" s="1" t="s">
        <v>558</v>
      </c>
      <c r="C91" s="1" t="s">
        <v>559</v>
      </c>
      <c r="D91" s="1">
        <v>1931</v>
      </c>
      <c r="E91" s="1">
        <f t="shared" si="22"/>
        <v>84</v>
      </c>
      <c r="F91" s="1">
        <v>13</v>
      </c>
      <c r="G91" s="1">
        <v>19</v>
      </c>
      <c r="H91" s="1">
        <v>3190</v>
      </c>
      <c r="I91" s="1">
        <v>63900</v>
      </c>
      <c r="J91" s="1">
        <v>35500</v>
      </c>
      <c r="K91" s="1">
        <v>63900</v>
      </c>
      <c r="L91" s="1">
        <f t="shared" si="23"/>
        <v>2783477610</v>
      </c>
      <c r="M91" s="1">
        <v>7430</v>
      </c>
      <c r="N91" s="1">
        <f t="shared" si="24"/>
        <v>323650800</v>
      </c>
      <c r="O91" s="1">
        <f t="shared" si="25"/>
        <v>11.609375</v>
      </c>
      <c r="P91" s="1">
        <f t="shared" si="26"/>
        <v>30068169.800000001</v>
      </c>
      <c r="Q91" s="1">
        <f t="shared" si="27"/>
        <v>30.068169800000003</v>
      </c>
      <c r="R91" s="1">
        <v>280</v>
      </c>
      <c r="S91" s="1">
        <f t="shared" si="28"/>
        <v>725.19719999999995</v>
      </c>
      <c r="T91" s="1">
        <f t="shared" si="29"/>
        <v>179200</v>
      </c>
      <c r="U91" s="1">
        <f t="shared" si="30"/>
        <v>7806400000</v>
      </c>
      <c r="V91" s="1">
        <v>134440.53937000001</v>
      </c>
      <c r="W91" s="1">
        <f t="shared" si="31"/>
        <v>40.977476399975998</v>
      </c>
      <c r="X91" s="1">
        <f t="shared" si="32"/>
        <v>25.462231513441782</v>
      </c>
      <c r="Y91" s="1">
        <f t="shared" si="33"/>
        <v>2.1080776454936641</v>
      </c>
      <c r="Z91" s="1">
        <f t="shared" si="34"/>
        <v>8.6002494355027093</v>
      </c>
      <c r="AA91" s="1">
        <f t="shared" si="35"/>
        <v>0.9358036691786481</v>
      </c>
      <c r="AB91" s="1">
        <f t="shared" si="36"/>
        <v>1.9846729466544712</v>
      </c>
      <c r="AC91" s="1">
        <v>13</v>
      </c>
      <c r="AD91" s="1">
        <f t="shared" si="37"/>
        <v>0.66155764888482382</v>
      </c>
      <c r="AE91" s="1">
        <v>44.196399999999997</v>
      </c>
      <c r="AF91" s="1">
        <f t="shared" si="38"/>
        <v>24.118438761776581</v>
      </c>
      <c r="AG91" s="1">
        <f t="shared" si="39"/>
        <v>4.2366067462679534E-2</v>
      </c>
      <c r="AH91" s="1">
        <f t="shared" si="40"/>
        <v>0.6866675573106571</v>
      </c>
      <c r="AI91" s="1">
        <f t="shared" si="41"/>
        <v>1546376450</v>
      </c>
      <c r="AJ91" s="1">
        <f t="shared" si="42"/>
        <v>43788540</v>
      </c>
      <c r="AK91" s="1">
        <f t="shared" si="43"/>
        <v>43.788539999999998</v>
      </c>
      <c r="AL91" s="1" t="s">
        <v>560</v>
      </c>
      <c r="AM91" s="1" t="s">
        <v>2</v>
      </c>
      <c r="AN91" s="1" t="s">
        <v>561</v>
      </c>
      <c r="AO91" s="1" t="s">
        <v>562</v>
      </c>
      <c r="AP91" s="1" t="s">
        <v>563</v>
      </c>
      <c r="AQ91" s="1" t="s">
        <v>564</v>
      </c>
      <c r="AR91" s="1" t="s">
        <v>565</v>
      </c>
      <c r="AS91" s="1">
        <v>1</v>
      </c>
      <c r="AT91" s="1" t="s">
        <v>566</v>
      </c>
      <c r="AU91" s="1" t="s">
        <v>567</v>
      </c>
      <c r="AV91" s="1">
        <v>8</v>
      </c>
      <c r="AW91" s="2">
        <v>4</v>
      </c>
      <c r="AX91" s="2">
        <v>96</v>
      </c>
      <c r="AY91" s="1">
        <v>0</v>
      </c>
      <c r="AZ91" s="2">
        <v>0.1</v>
      </c>
      <c r="BA91" s="2">
        <v>89.2</v>
      </c>
      <c r="BB91" s="1">
        <v>0</v>
      </c>
      <c r="BC91" s="1">
        <v>0</v>
      </c>
      <c r="BD91" s="1">
        <v>0</v>
      </c>
      <c r="BE91" s="2">
        <v>0.1</v>
      </c>
      <c r="BF91" s="2">
        <v>4.4000000000000004</v>
      </c>
      <c r="BG91" s="2">
        <v>0.1</v>
      </c>
      <c r="BH91" s="2">
        <v>0.1</v>
      </c>
      <c r="BI91" s="2">
        <v>0.3</v>
      </c>
      <c r="BJ91" s="1">
        <v>0</v>
      </c>
      <c r="BK91" s="2">
        <v>1.8</v>
      </c>
      <c r="BL91" s="2">
        <v>3.7</v>
      </c>
      <c r="BM91" s="1">
        <v>0</v>
      </c>
      <c r="BN91" s="2">
        <v>0.2</v>
      </c>
      <c r="BO91" s="2">
        <v>6985</v>
      </c>
      <c r="BP91" s="2">
        <v>983</v>
      </c>
      <c r="BQ91" s="2">
        <v>16</v>
      </c>
      <c r="BR91" s="2">
        <v>2</v>
      </c>
      <c r="BS91" s="2">
        <v>0.15</v>
      </c>
      <c r="BT91" s="2">
        <v>0.02</v>
      </c>
      <c r="BU91" s="2">
        <v>12160</v>
      </c>
      <c r="BV91" s="2">
        <v>28</v>
      </c>
      <c r="BW91" s="2">
        <v>0.25</v>
      </c>
      <c r="BX91" s="2">
        <v>30868</v>
      </c>
      <c r="BY91" s="2">
        <v>925</v>
      </c>
      <c r="BZ91" s="2">
        <v>70</v>
      </c>
      <c r="CA91" s="2">
        <v>2</v>
      </c>
      <c r="CB91" s="2">
        <v>0.78</v>
      </c>
      <c r="CC91" s="2">
        <v>0.03</v>
      </c>
      <c r="CD91" s="2">
        <v>1</v>
      </c>
      <c r="CE91" s="2">
        <v>4</v>
      </c>
      <c r="CF91" s="2">
        <v>22</v>
      </c>
      <c r="CG91" s="2">
        <v>52</v>
      </c>
      <c r="CH91" s="2">
        <v>67</v>
      </c>
      <c r="CI91" s="2">
        <v>5</v>
      </c>
      <c r="CJ91" s="2">
        <v>18</v>
      </c>
      <c r="CK91" s="2">
        <v>1</v>
      </c>
      <c r="CL91" s="2">
        <v>3</v>
      </c>
      <c r="CM91" s="1">
        <v>0</v>
      </c>
      <c r="CN91" s="2">
        <v>2</v>
      </c>
      <c r="CO91" s="1">
        <v>0</v>
      </c>
      <c r="CP91" s="1">
        <v>0</v>
      </c>
      <c r="CQ91" s="2">
        <v>3</v>
      </c>
      <c r="CR91" s="2">
        <v>20</v>
      </c>
      <c r="CS91" s="1">
        <v>0</v>
      </c>
      <c r="CT91" s="1">
        <v>0</v>
      </c>
      <c r="CU91" s="1" t="s">
        <v>17</v>
      </c>
    </row>
    <row r="92" spans="1:99" s="1" customFormat="1" x14ac:dyDescent="0.25">
      <c r="A92" s="1" t="s">
        <v>568</v>
      </c>
      <c r="C92" s="1" t="s">
        <v>569</v>
      </c>
      <c r="D92" s="1">
        <v>1942</v>
      </c>
      <c r="E92" s="1">
        <f t="shared" si="22"/>
        <v>73</v>
      </c>
      <c r="F92" s="1">
        <v>6</v>
      </c>
      <c r="G92" s="1">
        <v>8</v>
      </c>
      <c r="H92" s="1">
        <v>735</v>
      </c>
      <c r="I92" s="1">
        <v>20352</v>
      </c>
      <c r="J92" s="1">
        <v>11872</v>
      </c>
      <c r="K92" s="1">
        <v>20352</v>
      </c>
      <c r="L92" s="1">
        <f t="shared" si="23"/>
        <v>886531084.80000007</v>
      </c>
      <c r="M92" s="1">
        <v>1581.6886969</v>
      </c>
      <c r="N92" s="1">
        <f t="shared" si="24"/>
        <v>68898359.636963993</v>
      </c>
      <c r="O92" s="1">
        <f t="shared" si="25"/>
        <v>2.4713885889062501</v>
      </c>
      <c r="P92" s="1">
        <f t="shared" si="26"/>
        <v>6400872.7199367341</v>
      </c>
      <c r="Q92" s="1">
        <f t="shared" si="27"/>
        <v>6.4008727199367339</v>
      </c>
      <c r="R92" s="1">
        <v>0</v>
      </c>
      <c r="S92" s="1">
        <f t="shared" si="28"/>
        <v>0</v>
      </c>
      <c r="T92" s="1">
        <f t="shared" si="29"/>
        <v>0</v>
      </c>
      <c r="U92" s="1">
        <f t="shared" si="30"/>
        <v>0</v>
      </c>
      <c r="V92" s="1">
        <v>103808.02005000001</v>
      </c>
      <c r="W92" s="1">
        <f t="shared" si="31"/>
        <v>31.64068451124</v>
      </c>
      <c r="X92" s="1">
        <f t="shared" si="32"/>
        <v>19.660616149349703</v>
      </c>
      <c r="Y92" s="1">
        <f t="shared" si="33"/>
        <v>3.5279398002216942</v>
      </c>
      <c r="Z92" s="1">
        <f t="shared" si="34"/>
        <v>12.86723064919496</v>
      </c>
      <c r="AA92" s="1">
        <f t="shared" si="35"/>
        <v>2.1606771064310455</v>
      </c>
      <c r="AB92" s="1">
        <f t="shared" si="36"/>
        <v>6.4336153245974801</v>
      </c>
      <c r="AC92" s="1">
        <v>6</v>
      </c>
      <c r="AD92" s="1">
        <f t="shared" si="37"/>
        <v>2.1445384415324935</v>
      </c>
      <c r="AE92" s="1">
        <v>4.7671999999999999</v>
      </c>
      <c r="AF92" s="1">
        <f t="shared" si="38"/>
        <v>0</v>
      </c>
      <c r="AG92" s="1">
        <f t="shared" si="39"/>
        <v>0.13738081652552961</v>
      </c>
      <c r="AH92" s="1">
        <f t="shared" si="40"/>
        <v>0.43710240030468644</v>
      </c>
      <c r="AI92" s="1">
        <f t="shared" si="41"/>
        <v>517143132.80000001</v>
      </c>
      <c r="AJ92" s="1">
        <f t="shared" si="42"/>
        <v>14643874.560000001</v>
      </c>
      <c r="AK92" s="1">
        <f t="shared" si="43"/>
        <v>14.64387456</v>
      </c>
      <c r="AL92" s="1" t="s">
        <v>570</v>
      </c>
      <c r="AM92" s="1" t="s">
        <v>2</v>
      </c>
      <c r="AN92" s="1" t="s">
        <v>571</v>
      </c>
      <c r="AO92" s="1" t="s">
        <v>572</v>
      </c>
      <c r="AP92" s="1" t="s">
        <v>573</v>
      </c>
      <c r="AQ92" s="1" t="s">
        <v>574</v>
      </c>
      <c r="AR92" s="1" t="s">
        <v>500</v>
      </c>
      <c r="AS92" s="1">
        <v>1</v>
      </c>
      <c r="AT92" s="1" t="s">
        <v>575</v>
      </c>
      <c r="AU92" s="1" t="s">
        <v>576</v>
      </c>
      <c r="AV92" s="1">
        <v>6</v>
      </c>
      <c r="AW92" s="2">
        <v>91</v>
      </c>
      <c r="AX92" s="2">
        <v>9</v>
      </c>
      <c r="AY92" s="2">
        <v>1</v>
      </c>
      <c r="AZ92" s="2">
        <v>10.8</v>
      </c>
      <c r="BA92" s="2">
        <v>11.9</v>
      </c>
      <c r="BB92" s="2">
        <v>0.3</v>
      </c>
      <c r="BC92" s="2">
        <v>0.3</v>
      </c>
      <c r="BD92" s="1">
        <v>0</v>
      </c>
      <c r="BE92" s="2">
        <v>0.5</v>
      </c>
      <c r="BF92" s="2">
        <v>17.399999999999999</v>
      </c>
      <c r="BG92" s="1">
        <v>0</v>
      </c>
      <c r="BH92" s="1">
        <v>0</v>
      </c>
      <c r="BI92" s="2">
        <v>0.1</v>
      </c>
      <c r="BJ92" s="1">
        <v>0</v>
      </c>
      <c r="BK92" s="2">
        <v>12.3</v>
      </c>
      <c r="BL92" s="2">
        <v>46.1</v>
      </c>
      <c r="BM92" s="1">
        <v>0</v>
      </c>
      <c r="BN92" s="2">
        <v>0.3</v>
      </c>
      <c r="BO92" s="2">
        <v>1141</v>
      </c>
      <c r="BP92" s="2">
        <v>240</v>
      </c>
      <c r="BQ92" s="2">
        <v>10</v>
      </c>
      <c r="BR92" s="2">
        <v>2</v>
      </c>
      <c r="BS92" s="2">
        <v>0.12</v>
      </c>
      <c r="BT92" s="2">
        <v>0.03</v>
      </c>
      <c r="BU92" s="2">
        <v>2192</v>
      </c>
      <c r="BV92" s="2">
        <v>18</v>
      </c>
      <c r="BW92" s="2">
        <v>0.24</v>
      </c>
      <c r="BX92" s="2">
        <v>7558</v>
      </c>
      <c r="BY92" s="2">
        <v>74</v>
      </c>
      <c r="BZ92" s="2">
        <v>63</v>
      </c>
      <c r="CA92" s="2">
        <v>1</v>
      </c>
      <c r="CB92" s="2">
        <v>1.91</v>
      </c>
      <c r="CC92" s="2">
        <v>0.02</v>
      </c>
      <c r="CD92" s="2">
        <v>2</v>
      </c>
      <c r="CE92" s="2">
        <v>4</v>
      </c>
      <c r="CF92" s="2">
        <v>79</v>
      </c>
      <c r="CG92" s="2">
        <v>81</v>
      </c>
      <c r="CH92" s="2">
        <v>12</v>
      </c>
      <c r="CI92" s="2">
        <v>4</v>
      </c>
      <c r="CJ92" s="2">
        <v>6</v>
      </c>
      <c r="CK92" s="1">
        <v>0</v>
      </c>
      <c r="CL92" s="1">
        <v>0</v>
      </c>
      <c r="CM92" s="1">
        <v>0</v>
      </c>
      <c r="CN92" s="1">
        <v>0</v>
      </c>
      <c r="CO92" s="1">
        <v>0</v>
      </c>
      <c r="CP92" s="1">
        <v>0</v>
      </c>
      <c r="CQ92" s="2">
        <v>3</v>
      </c>
      <c r="CR92" s="2">
        <v>9</v>
      </c>
      <c r="CS92" s="1">
        <v>0</v>
      </c>
      <c r="CT92" s="1">
        <v>0</v>
      </c>
      <c r="CU92" s="1" t="s">
        <v>6</v>
      </c>
    </row>
    <row r="93" spans="1:99" s="1" customFormat="1" x14ac:dyDescent="0.25">
      <c r="A93" s="1" t="s">
        <v>577</v>
      </c>
      <c r="C93" s="1" t="s">
        <v>578</v>
      </c>
      <c r="D93" s="1">
        <v>1930</v>
      </c>
      <c r="E93" s="1">
        <f t="shared" si="22"/>
        <v>85</v>
      </c>
      <c r="F93" s="1">
        <v>7</v>
      </c>
      <c r="G93" s="1">
        <v>10</v>
      </c>
      <c r="H93" s="1">
        <v>100</v>
      </c>
      <c r="I93" s="1">
        <v>3026</v>
      </c>
      <c r="J93" s="1">
        <v>2314</v>
      </c>
      <c r="K93" s="1">
        <v>3026</v>
      </c>
      <c r="L93" s="1">
        <f t="shared" si="23"/>
        <v>131812257.40000001</v>
      </c>
      <c r="M93" s="1">
        <v>356</v>
      </c>
      <c r="N93" s="1">
        <f t="shared" si="24"/>
        <v>15507360</v>
      </c>
      <c r="O93" s="1">
        <f t="shared" si="25"/>
        <v>0.55625000000000002</v>
      </c>
      <c r="P93" s="1">
        <f t="shared" si="26"/>
        <v>1440682.1600000001</v>
      </c>
      <c r="Q93" s="1">
        <f t="shared" si="27"/>
        <v>1.4406821600000002</v>
      </c>
      <c r="R93" s="1">
        <v>0</v>
      </c>
      <c r="S93" s="1">
        <f t="shared" si="28"/>
        <v>0</v>
      </c>
      <c r="T93" s="1">
        <f t="shared" si="29"/>
        <v>0</v>
      </c>
      <c r="U93" s="1">
        <f t="shared" si="30"/>
        <v>0</v>
      </c>
      <c r="V93" s="1">
        <v>16188.713344</v>
      </c>
      <c r="W93" s="1">
        <f t="shared" si="31"/>
        <v>4.9343198272511994</v>
      </c>
      <c r="X93" s="1">
        <f t="shared" si="32"/>
        <v>3.066045175073536</v>
      </c>
      <c r="Y93" s="1">
        <f t="shared" si="33"/>
        <v>1.1596798139920999</v>
      </c>
      <c r="Z93" s="1">
        <f t="shared" si="34"/>
        <v>8.4999804866850326</v>
      </c>
      <c r="AA93" s="1">
        <f t="shared" si="35"/>
        <v>1.7287485504367639</v>
      </c>
      <c r="AB93" s="1">
        <f t="shared" si="36"/>
        <v>3.642848780007871</v>
      </c>
      <c r="AC93" s="1">
        <v>7</v>
      </c>
      <c r="AD93" s="1">
        <f t="shared" si="37"/>
        <v>1.2142829266692903</v>
      </c>
      <c r="AE93" s="1" t="s">
        <v>2</v>
      </c>
      <c r="AF93" s="1">
        <f t="shared" si="38"/>
        <v>0</v>
      </c>
      <c r="AG93" s="1">
        <f t="shared" si="39"/>
        <v>0.19129095822118414</v>
      </c>
      <c r="AH93" s="1">
        <f t="shared" si="40"/>
        <v>0.50474579738126779</v>
      </c>
      <c r="AI93" s="1">
        <f t="shared" si="41"/>
        <v>100797608.60000001</v>
      </c>
      <c r="AJ93" s="1">
        <f t="shared" si="42"/>
        <v>2854272.72</v>
      </c>
      <c r="AK93" s="1">
        <f t="shared" si="43"/>
        <v>2.85427272</v>
      </c>
      <c r="AL93" s="1" t="s">
        <v>579</v>
      </c>
      <c r="AM93" s="1" t="s">
        <v>2</v>
      </c>
      <c r="AN93" s="1" t="s">
        <v>580</v>
      </c>
      <c r="AO93" s="1" t="s">
        <v>581</v>
      </c>
      <c r="AP93" s="1" t="s">
        <v>2</v>
      </c>
      <c r="AQ93" s="1" t="s">
        <v>2</v>
      </c>
      <c r="AR93" s="1" t="s">
        <v>2</v>
      </c>
      <c r="AS93" s="1">
        <v>0</v>
      </c>
      <c r="AT93" s="1" t="s">
        <v>2</v>
      </c>
      <c r="AU93" s="1" t="s">
        <v>2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  <c r="CI93" s="1">
        <v>0</v>
      </c>
      <c r="CJ93" s="1">
        <v>0</v>
      </c>
      <c r="CK93" s="1">
        <v>0</v>
      </c>
      <c r="CL93" s="1">
        <v>0</v>
      </c>
      <c r="CM93" s="1">
        <v>0</v>
      </c>
      <c r="CN93" s="1">
        <v>0</v>
      </c>
      <c r="CO93" s="1">
        <v>0</v>
      </c>
      <c r="CP93" s="1">
        <v>0</v>
      </c>
      <c r="CQ93" s="1">
        <v>0</v>
      </c>
      <c r="CR93" s="1">
        <v>0</v>
      </c>
      <c r="CS93" s="1">
        <v>0</v>
      </c>
      <c r="CT93" s="1">
        <v>0</v>
      </c>
      <c r="CU93" s="1" t="s">
        <v>17</v>
      </c>
    </row>
    <row r="94" spans="1:99" s="1" customFormat="1" x14ac:dyDescent="0.25">
      <c r="A94" s="1" t="s">
        <v>582</v>
      </c>
      <c r="C94" s="1" t="s">
        <v>583</v>
      </c>
      <c r="D94" s="1">
        <v>1956</v>
      </c>
      <c r="E94" s="1">
        <f t="shared" si="22"/>
        <v>59</v>
      </c>
      <c r="F94" s="1">
        <v>6</v>
      </c>
      <c r="G94" s="1">
        <v>8</v>
      </c>
      <c r="H94" s="1">
        <v>100</v>
      </c>
      <c r="I94" s="1">
        <v>4880</v>
      </c>
      <c r="J94" s="1">
        <v>3904</v>
      </c>
      <c r="K94" s="1">
        <v>4880</v>
      </c>
      <c r="L94" s="1">
        <f t="shared" si="23"/>
        <v>212572312</v>
      </c>
      <c r="M94" s="1">
        <v>483.16631947000002</v>
      </c>
      <c r="N94" s="1">
        <f t="shared" si="24"/>
        <v>21046724.876113202</v>
      </c>
      <c r="O94" s="1">
        <f t="shared" si="25"/>
        <v>0.75494737417187507</v>
      </c>
      <c r="P94" s="1">
        <f t="shared" si="26"/>
        <v>1955306.4516103643</v>
      </c>
      <c r="Q94" s="1">
        <f t="shared" si="27"/>
        <v>1.9553064516103644</v>
      </c>
      <c r="R94" s="1">
        <v>0</v>
      </c>
      <c r="S94" s="1">
        <f t="shared" si="28"/>
        <v>0</v>
      </c>
      <c r="T94" s="1">
        <f t="shared" si="29"/>
        <v>0</v>
      </c>
      <c r="U94" s="1">
        <f t="shared" si="30"/>
        <v>0</v>
      </c>
      <c r="V94" s="1">
        <v>24796.58556</v>
      </c>
      <c r="W94" s="1">
        <f t="shared" si="31"/>
        <v>7.5579992786879995</v>
      </c>
      <c r="X94" s="1">
        <f t="shared" si="32"/>
        <v>4.6963245255506401</v>
      </c>
      <c r="Y94" s="1">
        <f t="shared" si="33"/>
        <v>1.5247348283093125</v>
      </c>
      <c r="Z94" s="1">
        <f t="shared" si="34"/>
        <v>10.100018565893693</v>
      </c>
      <c r="AA94" s="1">
        <f t="shared" si="35"/>
        <v>1.5695130281737875</v>
      </c>
      <c r="AB94" s="1">
        <f t="shared" si="36"/>
        <v>5.0500092829468466</v>
      </c>
      <c r="AC94" s="1">
        <v>6</v>
      </c>
      <c r="AD94" s="1">
        <f t="shared" si="37"/>
        <v>1.6833364276489489</v>
      </c>
      <c r="AE94" s="1" t="s">
        <v>2</v>
      </c>
      <c r="AF94" s="1">
        <f t="shared" si="38"/>
        <v>0</v>
      </c>
      <c r="AG94" s="1">
        <f t="shared" si="39"/>
        <v>0.1951081264544636</v>
      </c>
      <c r="AH94" s="1">
        <f t="shared" si="40"/>
        <v>0.40604382677414802</v>
      </c>
      <c r="AI94" s="1">
        <f t="shared" si="41"/>
        <v>170057849.59999999</v>
      </c>
      <c r="AJ94" s="1">
        <f t="shared" si="42"/>
        <v>4815505.92</v>
      </c>
      <c r="AK94" s="1">
        <f t="shared" si="43"/>
        <v>4.8155059199999997</v>
      </c>
      <c r="AL94" s="1" t="s">
        <v>584</v>
      </c>
      <c r="AM94" s="1" t="s">
        <v>2</v>
      </c>
      <c r="AN94" s="1" t="s">
        <v>585</v>
      </c>
      <c r="AO94" s="1" t="s">
        <v>586</v>
      </c>
      <c r="AP94" s="1" t="s">
        <v>2</v>
      </c>
      <c r="AQ94" s="1" t="s">
        <v>2</v>
      </c>
      <c r="AR94" s="1" t="s">
        <v>2</v>
      </c>
      <c r="AS94" s="1">
        <v>0</v>
      </c>
      <c r="AT94" s="1" t="s">
        <v>2</v>
      </c>
      <c r="AU94" s="1" t="s">
        <v>2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0</v>
      </c>
      <c r="CG94" s="1">
        <v>0</v>
      </c>
      <c r="CH94" s="1">
        <v>0</v>
      </c>
      <c r="CI94" s="1">
        <v>0</v>
      </c>
      <c r="CJ94" s="1">
        <v>0</v>
      </c>
      <c r="CK94" s="1">
        <v>0</v>
      </c>
      <c r="CL94" s="1">
        <v>0</v>
      </c>
      <c r="CM94" s="1">
        <v>0</v>
      </c>
      <c r="CN94" s="1">
        <v>0</v>
      </c>
      <c r="CO94" s="1">
        <v>0</v>
      </c>
      <c r="CP94" s="1">
        <v>0</v>
      </c>
      <c r="CQ94" s="1">
        <v>0</v>
      </c>
      <c r="CR94" s="1">
        <v>0</v>
      </c>
      <c r="CS94" s="1">
        <v>0</v>
      </c>
      <c r="CT94" s="1">
        <v>0</v>
      </c>
      <c r="CU94" s="1" t="s">
        <v>6</v>
      </c>
    </row>
    <row r="95" spans="1:99" s="1" customFormat="1" x14ac:dyDescent="0.25">
      <c r="A95" s="1" t="s">
        <v>587</v>
      </c>
      <c r="B95" s="1" t="s">
        <v>588</v>
      </c>
      <c r="C95" s="1" t="s">
        <v>589</v>
      </c>
      <c r="D95" s="1">
        <v>1942</v>
      </c>
      <c r="E95" s="1">
        <f t="shared" si="22"/>
        <v>73</v>
      </c>
      <c r="F95" s="1">
        <v>8</v>
      </c>
      <c r="G95" s="1">
        <v>8</v>
      </c>
      <c r="H95" s="1">
        <v>389</v>
      </c>
      <c r="I95" s="1">
        <v>380</v>
      </c>
      <c r="J95" s="1">
        <v>380</v>
      </c>
      <c r="K95" s="1">
        <v>380</v>
      </c>
      <c r="L95" s="1">
        <f t="shared" si="23"/>
        <v>16552762</v>
      </c>
      <c r="M95" s="1">
        <v>380</v>
      </c>
      <c r="N95" s="1">
        <f t="shared" si="24"/>
        <v>16552800</v>
      </c>
      <c r="O95" s="1">
        <f t="shared" si="25"/>
        <v>0.59375</v>
      </c>
      <c r="P95" s="1">
        <f t="shared" si="26"/>
        <v>1537806.8</v>
      </c>
      <c r="Q95" s="1">
        <f t="shared" si="27"/>
        <v>1.5378068</v>
      </c>
      <c r="R95" s="1">
        <v>0</v>
      </c>
      <c r="S95" s="1">
        <f t="shared" si="28"/>
        <v>0</v>
      </c>
      <c r="T95" s="1">
        <f t="shared" si="29"/>
        <v>0</v>
      </c>
      <c r="U95" s="1">
        <f t="shared" si="30"/>
        <v>0</v>
      </c>
      <c r="V95" s="1">
        <v>25163.018064</v>
      </c>
      <c r="W95" s="1">
        <f t="shared" si="31"/>
        <v>7.6696879059071996</v>
      </c>
      <c r="X95" s="1">
        <f t="shared" si="32"/>
        <v>4.7657246432132165</v>
      </c>
      <c r="Y95" s="1">
        <f t="shared" si="33"/>
        <v>1.7447037507271603</v>
      </c>
      <c r="Z95" s="1">
        <f t="shared" si="34"/>
        <v>0.99999770431588608</v>
      </c>
      <c r="AA95" s="1">
        <f t="shared" si="35"/>
        <v>16.362964317274358</v>
      </c>
      <c r="AB95" s="1">
        <f t="shared" si="36"/>
        <v>0.37499913911845728</v>
      </c>
      <c r="AC95" s="1">
        <v>8</v>
      </c>
      <c r="AD95" s="1">
        <f t="shared" si="37"/>
        <v>0.12499971303948576</v>
      </c>
      <c r="AE95" s="1" t="s">
        <v>2</v>
      </c>
      <c r="AF95" s="1">
        <f t="shared" si="38"/>
        <v>0</v>
      </c>
      <c r="AG95" s="1">
        <f t="shared" si="39"/>
        <v>2.1782549900658404E-2</v>
      </c>
      <c r="AH95" s="1">
        <f t="shared" si="40"/>
        <v>3.2808476829782403</v>
      </c>
      <c r="AI95" s="1">
        <f t="shared" si="41"/>
        <v>16552762</v>
      </c>
      <c r="AJ95" s="1">
        <f t="shared" si="42"/>
        <v>468722.4</v>
      </c>
      <c r="AK95" s="1">
        <f t="shared" si="43"/>
        <v>0.46872240000000004</v>
      </c>
      <c r="AL95" s="1" t="s">
        <v>590</v>
      </c>
      <c r="AM95" s="1" t="s">
        <v>2</v>
      </c>
      <c r="AN95" s="1" t="s">
        <v>591</v>
      </c>
      <c r="AO95" s="1" t="s">
        <v>592</v>
      </c>
      <c r="AP95" s="1" t="s">
        <v>2</v>
      </c>
      <c r="AQ95" s="1" t="s">
        <v>2</v>
      </c>
      <c r="AR95" s="1" t="s">
        <v>2</v>
      </c>
      <c r="AS95" s="1">
        <v>0</v>
      </c>
      <c r="AT95" s="1" t="s">
        <v>2</v>
      </c>
      <c r="AU95" s="1" t="s">
        <v>2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0</v>
      </c>
      <c r="CE95" s="1">
        <v>0</v>
      </c>
      <c r="CF95" s="1">
        <v>0</v>
      </c>
      <c r="CG95" s="1">
        <v>0</v>
      </c>
      <c r="CH95" s="1">
        <v>0</v>
      </c>
      <c r="CI95" s="1">
        <v>0</v>
      </c>
      <c r="CJ95" s="1">
        <v>0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</v>
      </c>
      <c r="CQ95" s="1">
        <v>0</v>
      </c>
      <c r="CR95" s="1">
        <v>0</v>
      </c>
      <c r="CS95" s="1">
        <v>0</v>
      </c>
      <c r="CT95" s="1">
        <v>0</v>
      </c>
      <c r="CU95" s="1" t="s">
        <v>17</v>
      </c>
    </row>
    <row r="96" spans="1:99" s="1" customFormat="1" x14ac:dyDescent="0.25">
      <c r="A96" s="1" t="s">
        <v>593</v>
      </c>
      <c r="B96" s="1" t="s">
        <v>594</v>
      </c>
      <c r="C96" s="1" t="s">
        <v>595</v>
      </c>
      <c r="D96" s="1">
        <v>1968</v>
      </c>
      <c r="E96" s="1">
        <f t="shared" si="22"/>
        <v>47</v>
      </c>
      <c r="F96" s="1">
        <v>7</v>
      </c>
      <c r="G96" s="1">
        <v>7</v>
      </c>
      <c r="H96" s="1">
        <v>109</v>
      </c>
      <c r="I96" s="1">
        <v>14880</v>
      </c>
      <c r="J96" s="1">
        <v>11160</v>
      </c>
      <c r="K96" s="1">
        <v>14880</v>
      </c>
      <c r="L96" s="1">
        <f t="shared" si="23"/>
        <v>648171312</v>
      </c>
      <c r="M96" s="1">
        <v>1338.2387154999999</v>
      </c>
      <c r="N96" s="1">
        <f t="shared" si="24"/>
        <v>58293678.447179995</v>
      </c>
      <c r="O96" s="1">
        <f t="shared" si="25"/>
        <v>2.0909979929687501</v>
      </c>
      <c r="P96" s="1">
        <f t="shared" si="26"/>
        <v>5415664.7282083295</v>
      </c>
      <c r="Q96" s="1">
        <f t="shared" si="27"/>
        <v>5.4156647282083297</v>
      </c>
      <c r="R96" s="1">
        <v>0</v>
      </c>
      <c r="S96" s="1">
        <f t="shared" si="28"/>
        <v>0</v>
      </c>
      <c r="T96" s="1">
        <f t="shared" si="29"/>
        <v>0</v>
      </c>
      <c r="U96" s="1">
        <f t="shared" si="30"/>
        <v>0</v>
      </c>
      <c r="V96" s="1">
        <v>29997.746201000002</v>
      </c>
      <c r="W96" s="1">
        <f t="shared" si="31"/>
        <v>9.1433130420648006</v>
      </c>
      <c r="X96" s="1">
        <f t="shared" si="32"/>
        <v>5.681393143992195</v>
      </c>
      <c r="Y96" s="1">
        <f t="shared" si="33"/>
        <v>1.1083389482155839</v>
      </c>
      <c r="Z96" s="1">
        <f t="shared" si="34"/>
        <v>11.119066925709777</v>
      </c>
      <c r="AA96" s="1">
        <f t="shared" si="35"/>
        <v>0.66421286388035461</v>
      </c>
      <c r="AB96" s="1">
        <f t="shared" si="36"/>
        <v>4.7653143967327622</v>
      </c>
      <c r="AC96" s="1">
        <v>7</v>
      </c>
      <c r="AD96" s="1">
        <f t="shared" si="37"/>
        <v>1.588438132244254</v>
      </c>
      <c r="AE96" s="1" t="s">
        <v>2</v>
      </c>
      <c r="AF96" s="1">
        <f t="shared" si="38"/>
        <v>0</v>
      </c>
      <c r="AG96" s="1">
        <f t="shared" si="39"/>
        <v>0.12906338822888702</v>
      </c>
      <c r="AH96" s="1">
        <f t="shared" si="40"/>
        <v>0.39341912087992392</v>
      </c>
      <c r="AI96" s="1">
        <f t="shared" si="41"/>
        <v>486128484</v>
      </c>
      <c r="AJ96" s="1">
        <f t="shared" si="42"/>
        <v>13765636.800000001</v>
      </c>
      <c r="AK96" s="1">
        <f t="shared" si="43"/>
        <v>13.765636800000001</v>
      </c>
      <c r="AL96" s="1" t="s">
        <v>596</v>
      </c>
      <c r="AM96" s="1" t="s">
        <v>2</v>
      </c>
      <c r="AN96" s="1" t="s">
        <v>597</v>
      </c>
      <c r="AO96" s="1" t="s">
        <v>598</v>
      </c>
      <c r="AP96" s="1" t="s">
        <v>2</v>
      </c>
      <c r="AQ96" s="1" t="s">
        <v>2</v>
      </c>
      <c r="AR96" s="1" t="s">
        <v>2</v>
      </c>
      <c r="AS96" s="1">
        <v>0</v>
      </c>
      <c r="AT96" s="1" t="s">
        <v>2</v>
      </c>
      <c r="AU96" s="1" t="s">
        <v>2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0</v>
      </c>
      <c r="CE96" s="1">
        <v>0</v>
      </c>
      <c r="CF96" s="1">
        <v>0</v>
      </c>
      <c r="CG96" s="1">
        <v>0</v>
      </c>
      <c r="CH96" s="1">
        <v>0</v>
      </c>
      <c r="CI96" s="1">
        <v>0</v>
      </c>
      <c r="CJ96" s="1">
        <v>0</v>
      </c>
      <c r="CK96" s="1">
        <v>0</v>
      </c>
      <c r="CL96" s="1">
        <v>0</v>
      </c>
      <c r="CM96" s="1">
        <v>0</v>
      </c>
      <c r="CN96" s="1">
        <v>0</v>
      </c>
      <c r="CO96" s="1">
        <v>0</v>
      </c>
      <c r="CP96" s="1">
        <v>0</v>
      </c>
      <c r="CQ96" s="1">
        <v>0</v>
      </c>
      <c r="CR96" s="1">
        <v>0</v>
      </c>
      <c r="CS96" s="1">
        <v>0</v>
      </c>
      <c r="CT96" s="1">
        <v>0</v>
      </c>
      <c r="CU96" s="1" t="s">
        <v>6</v>
      </c>
    </row>
    <row r="97" spans="1:99" s="1" customFormat="1" x14ac:dyDescent="0.25">
      <c r="A97" s="1" t="s">
        <v>599</v>
      </c>
      <c r="C97" s="1" t="s">
        <v>600</v>
      </c>
      <c r="D97" s="1">
        <v>1931</v>
      </c>
      <c r="E97" s="1">
        <f t="shared" si="22"/>
        <v>84</v>
      </c>
      <c r="F97" s="1">
        <v>14</v>
      </c>
      <c r="G97" s="1">
        <v>21</v>
      </c>
      <c r="H97" s="1">
        <v>2300</v>
      </c>
      <c r="I97" s="1">
        <v>38963</v>
      </c>
      <c r="J97" s="1">
        <v>31170</v>
      </c>
      <c r="K97" s="1">
        <v>38963</v>
      </c>
      <c r="L97" s="1">
        <f t="shared" si="23"/>
        <v>1697224383.7</v>
      </c>
      <c r="M97" s="1">
        <v>987.68085946999997</v>
      </c>
      <c r="N97" s="1">
        <f t="shared" si="24"/>
        <v>43023378.238513201</v>
      </c>
      <c r="O97" s="1">
        <f t="shared" si="25"/>
        <v>1.543251342921875</v>
      </c>
      <c r="P97" s="1">
        <f t="shared" si="26"/>
        <v>3997006.1629547644</v>
      </c>
      <c r="Q97" s="1">
        <f t="shared" si="27"/>
        <v>3.9970061629547642</v>
      </c>
      <c r="R97" s="1">
        <v>0</v>
      </c>
      <c r="S97" s="1">
        <f t="shared" si="28"/>
        <v>0</v>
      </c>
      <c r="T97" s="1">
        <f t="shared" si="29"/>
        <v>0</v>
      </c>
      <c r="U97" s="1">
        <f t="shared" si="30"/>
        <v>0</v>
      </c>
      <c r="V97" s="1">
        <v>50940.418661000003</v>
      </c>
      <c r="W97" s="1">
        <f t="shared" si="31"/>
        <v>15.5266396078728</v>
      </c>
      <c r="X97" s="1">
        <f t="shared" si="32"/>
        <v>9.6478096518814347</v>
      </c>
      <c r="Y97" s="1">
        <f t="shared" si="33"/>
        <v>2.1908112117506215</v>
      </c>
      <c r="Z97" s="1">
        <f t="shared" si="34"/>
        <v>39.448886935166264</v>
      </c>
      <c r="AA97" s="1">
        <f t="shared" si="35"/>
        <v>0.40383927935445468</v>
      </c>
      <c r="AB97" s="1">
        <f t="shared" si="36"/>
        <v>8.4533329146784855</v>
      </c>
      <c r="AC97" s="1">
        <v>14</v>
      </c>
      <c r="AD97" s="1">
        <f t="shared" si="37"/>
        <v>2.8177776382261617</v>
      </c>
      <c r="AE97" s="1">
        <v>87.504499999999993</v>
      </c>
      <c r="AF97" s="1">
        <f t="shared" si="38"/>
        <v>0</v>
      </c>
      <c r="AG97" s="1">
        <f t="shared" si="39"/>
        <v>0.53300090704231129</v>
      </c>
      <c r="AH97" s="1">
        <f t="shared" si="40"/>
        <v>0.10395991207295818</v>
      </c>
      <c r="AI97" s="1">
        <f t="shared" si="41"/>
        <v>1357762083</v>
      </c>
      <c r="AJ97" s="1">
        <f t="shared" si="42"/>
        <v>38447571.600000001</v>
      </c>
      <c r="AK97" s="1">
        <f t="shared" si="43"/>
        <v>38.447571600000003</v>
      </c>
      <c r="AL97" s="1" t="s">
        <v>601</v>
      </c>
      <c r="AM97" s="1" t="s">
        <v>2</v>
      </c>
      <c r="AN97" s="1" t="s">
        <v>602</v>
      </c>
      <c r="AO97" s="1" t="s">
        <v>603</v>
      </c>
      <c r="AP97" s="1" t="s">
        <v>604</v>
      </c>
      <c r="AQ97" s="1" t="s">
        <v>574</v>
      </c>
      <c r="AR97" s="1" t="s">
        <v>605</v>
      </c>
      <c r="AS97" s="1">
        <v>1</v>
      </c>
      <c r="AT97" s="1" t="s">
        <v>606</v>
      </c>
      <c r="AU97" s="1" t="s">
        <v>607</v>
      </c>
      <c r="AV97" s="1">
        <v>8</v>
      </c>
      <c r="AW97" s="2">
        <v>80</v>
      </c>
      <c r="AX97" s="2">
        <v>18</v>
      </c>
      <c r="AY97" s="2">
        <v>1</v>
      </c>
      <c r="AZ97" s="2">
        <v>3.1</v>
      </c>
      <c r="BA97" s="2">
        <v>12.9</v>
      </c>
      <c r="BB97" s="2">
        <v>0.2</v>
      </c>
      <c r="BC97" s="2">
        <v>0.3</v>
      </c>
      <c r="BD97" s="2">
        <v>0.1</v>
      </c>
      <c r="BE97" s="2">
        <v>0.6</v>
      </c>
      <c r="BF97" s="2">
        <v>37.799999999999997</v>
      </c>
      <c r="BG97" s="2">
        <v>3.2</v>
      </c>
      <c r="BH97" s="2">
        <v>2</v>
      </c>
      <c r="BI97" s="2">
        <v>0.1</v>
      </c>
      <c r="BJ97" s="1">
        <v>0</v>
      </c>
      <c r="BK97" s="2">
        <v>25.2</v>
      </c>
      <c r="BL97" s="2">
        <v>14.2</v>
      </c>
      <c r="BM97" s="1">
        <v>0</v>
      </c>
      <c r="BN97" s="2">
        <v>0.3</v>
      </c>
      <c r="BO97" s="2">
        <v>6570</v>
      </c>
      <c r="BP97" s="2">
        <v>1021</v>
      </c>
      <c r="BQ97" s="2">
        <v>13</v>
      </c>
      <c r="BR97" s="2">
        <v>2</v>
      </c>
      <c r="BS97" s="2">
        <v>0.12</v>
      </c>
      <c r="BT97" s="2">
        <v>0.02</v>
      </c>
      <c r="BU97" s="2">
        <v>12151</v>
      </c>
      <c r="BV97" s="2">
        <v>25</v>
      </c>
      <c r="BW97" s="2">
        <v>0.21</v>
      </c>
      <c r="BX97" s="2">
        <v>106746</v>
      </c>
      <c r="BY97" s="2">
        <v>4491</v>
      </c>
      <c r="BZ97" s="2">
        <v>217</v>
      </c>
      <c r="CA97" s="2">
        <v>9</v>
      </c>
      <c r="CB97" s="2">
        <v>1.39</v>
      </c>
      <c r="CC97" s="2">
        <v>0.06</v>
      </c>
      <c r="CD97" s="2">
        <v>5</v>
      </c>
      <c r="CE97" s="2">
        <v>8</v>
      </c>
      <c r="CF97" s="2">
        <v>28</v>
      </c>
      <c r="CG97" s="2">
        <v>23</v>
      </c>
      <c r="CH97" s="2">
        <v>28</v>
      </c>
      <c r="CI97" s="2">
        <v>18</v>
      </c>
      <c r="CJ97" s="2">
        <v>18</v>
      </c>
      <c r="CK97" s="2">
        <v>1</v>
      </c>
      <c r="CL97" s="2">
        <v>1</v>
      </c>
      <c r="CM97" s="1">
        <v>0</v>
      </c>
      <c r="CN97" s="1">
        <v>0</v>
      </c>
      <c r="CO97" s="1">
        <v>0</v>
      </c>
      <c r="CP97" s="1">
        <v>0</v>
      </c>
      <c r="CQ97" s="2">
        <v>21</v>
      </c>
      <c r="CR97" s="2">
        <v>50</v>
      </c>
      <c r="CS97" s="1">
        <v>0</v>
      </c>
      <c r="CT97" s="1">
        <v>0</v>
      </c>
      <c r="CU97" s="1" t="s">
        <v>6</v>
      </c>
    </row>
    <row r="98" spans="1:99" s="1" customFormat="1" x14ac:dyDescent="0.25">
      <c r="A98" s="1" t="s">
        <v>608</v>
      </c>
      <c r="C98" s="1" t="s">
        <v>609</v>
      </c>
      <c r="D98" s="1">
        <v>1970</v>
      </c>
      <c r="E98" s="1">
        <f t="shared" si="22"/>
        <v>45</v>
      </c>
      <c r="F98" s="1">
        <v>7</v>
      </c>
      <c r="G98" s="1">
        <v>8</v>
      </c>
      <c r="H98" s="1">
        <v>200</v>
      </c>
      <c r="I98" s="1">
        <v>200</v>
      </c>
      <c r="J98" s="1">
        <v>110</v>
      </c>
      <c r="K98" s="1">
        <v>200</v>
      </c>
      <c r="L98" s="1">
        <f t="shared" si="23"/>
        <v>8711980</v>
      </c>
      <c r="M98" s="1">
        <v>834.05909309000003</v>
      </c>
      <c r="N98" s="1">
        <f t="shared" si="24"/>
        <v>36331614.095000401</v>
      </c>
      <c r="O98" s="1">
        <f t="shared" si="25"/>
        <v>1.3032173329531251</v>
      </c>
      <c r="P98" s="1">
        <f t="shared" si="26"/>
        <v>3375320.3814621978</v>
      </c>
      <c r="Q98" s="1">
        <f t="shared" si="27"/>
        <v>3.3753203814621977</v>
      </c>
      <c r="R98" s="1">
        <v>0</v>
      </c>
      <c r="S98" s="1">
        <f t="shared" si="28"/>
        <v>0</v>
      </c>
      <c r="T98" s="1">
        <f t="shared" si="29"/>
        <v>0</v>
      </c>
      <c r="U98" s="1">
        <f t="shared" si="30"/>
        <v>0</v>
      </c>
      <c r="V98" s="1">
        <v>49870.894246000003</v>
      </c>
      <c r="W98" s="1">
        <f t="shared" si="31"/>
        <v>15.200648566180799</v>
      </c>
      <c r="X98" s="1">
        <f t="shared" si="32"/>
        <v>9.445248144826925</v>
      </c>
      <c r="Y98" s="1">
        <f t="shared" si="33"/>
        <v>2.3339927818744854</v>
      </c>
      <c r="Z98" s="1">
        <f t="shared" si="34"/>
        <v>0.2397906125838449</v>
      </c>
      <c r="AA98" s="1">
        <f t="shared" si="35"/>
        <v>112.03077004735162</v>
      </c>
      <c r="AB98" s="1">
        <f t="shared" si="36"/>
        <v>0.10276740539307638</v>
      </c>
      <c r="AC98" s="1">
        <v>7</v>
      </c>
      <c r="AD98" s="1">
        <f t="shared" si="37"/>
        <v>3.425580179769213E-2</v>
      </c>
      <c r="AE98" s="1">
        <v>136.61500000000001</v>
      </c>
      <c r="AF98" s="1">
        <f t="shared" si="38"/>
        <v>0</v>
      </c>
      <c r="AG98" s="1">
        <f t="shared" si="39"/>
        <v>3.5256181993153484E-3</v>
      </c>
      <c r="AH98" s="1">
        <f t="shared" si="40"/>
        <v>24.876553118465996</v>
      </c>
      <c r="AI98" s="1">
        <f t="shared" si="41"/>
        <v>4791589</v>
      </c>
      <c r="AJ98" s="1">
        <f t="shared" si="42"/>
        <v>135682.79999999999</v>
      </c>
      <c r="AK98" s="1">
        <f t="shared" si="43"/>
        <v>0.13568279999999999</v>
      </c>
      <c r="AL98" s="1" t="s">
        <v>610</v>
      </c>
      <c r="AM98" s="1" t="s">
        <v>2</v>
      </c>
      <c r="AN98" s="1" t="s">
        <v>611</v>
      </c>
      <c r="AO98" s="1" t="s">
        <v>612</v>
      </c>
      <c r="AP98" s="1" t="s">
        <v>613</v>
      </c>
      <c r="AQ98" s="1" t="s">
        <v>256</v>
      </c>
      <c r="AR98" s="1" t="s">
        <v>614</v>
      </c>
      <c r="AS98" s="1">
        <v>2</v>
      </c>
      <c r="AT98" s="1" t="s">
        <v>615</v>
      </c>
      <c r="AU98" s="1" t="s">
        <v>616</v>
      </c>
      <c r="AV98" s="1">
        <v>6</v>
      </c>
      <c r="AW98" s="2">
        <v>80</v>
      </c>
      <c r="AX98" s="2">
        <v>20</v>
      </c>
      <c r="AY98" s="1">
        <v>0</v>
      </c>
      <c r="AZ98" s="2">
        <v>2.8</v>
      </c>
      <c r="BA98" s="2">
        <v>3.5</v>
      </c>
      <c r="BB98" s="2">
        <v>0.2</v>
      </c>
      <c r="BC98" s="2">
        <v>0.2</v>
      </c>
      <c r="BD98" s="1">
        <v>0</v>
      </c>
      <c r="BE98" s="2">
        <v>0.6</v>
      </c>
      <c r="BF98" s="2">
        <v>2.2000000000000002</v>
      </c>
      <c r="BG98" s="2">
        <v>0.1</v>
      </c>
      <c r="BH98" s="1">
        <v>0</v>
      </c>
      <c r="BI98" s="1">
        <v>0</v>
      </c>
      <c r="BJ98" s="1">
        <v>0</v>
      </c>
      <c r="BK98" s="2">
        <v>14.2</v>
      </c>
      <c r="BL98" s="2">
        <v>76.099999999999994</v>
      </c>
      <c r="BM98" s="1">
        <v>0</v>
      </c>
      <c r="BN98" s="1">
        <v>0</v>
      </c>
      <c r="BO98" s="2">
        <v>6188</v>
      </c>
      <c r="BP98" s="2">
        <v>1676</v>
      </c>
      <c r="BQ98" s="2">
        <v>5</v>
      </c>
      <c r="BR98" s="2">
        <v>1</v>
      </c>
      <c r="BS98" s="2">
        <v>7.0000000000000007E-2</v>
      </c>
      <c r="BT98" s="2">
        <v>0.02</v>
      </c>
      <c r="BU98" s="2">
        <v>16516</v>
      </c>
      <c r="BV98" s="2">
        <v>13</v>
      </c>
      <c r="BW98" s="2">
        <v>0.19</v>
      </c>
      <c r="BX98" s="2">
        <v>1062645</v>
      </c>
      <c r="BY98" s="2">
        <v>43383</v>
      </c>
      <c r="BZ98" s="2">
        <v>807</v>
      </c>
      <c r="CA98" s="2">
        <v>33</v>
      </c>
      <c r="CB98" s="2">
        <v>8.77</v>
      </c>
      <c r="CC98" s="2">
        <v>0.38</v>
      </c>
      <c r="CD98" s="2">
        <v>1</v>
      </c>
      <c r="CE98" s="2">
        <v>3</v>
      </c>
      <c r="CF98" s="2">
        <v>83</v>
      </c>
      <c r="CG98" s="2">
        <v>42</v>
      </c>
      <c r="CH98" s="2">
        <v>8</v>
      </c>
      <c r="CI98" s="1">
        <v>0</v>
      </c>
      <c r="CJ98" s="2">
        <v>1</v>
      </c>
      <c r="CK98" s="1">
        <v>0</v>
      </c>
      <c r="CL98" s="1">
        <v>0</v>
      </c>
      <c r="CM98" s="1">
        <v>0</v>
      </c>
      <c r="CN98" s="1">
        <v>0</v>
      </c>
      <c r="CO98" s="1">
        <v>0</v>
      </c>
      <c r="CP98" s="1">
        <v>0</v>
      </c>
      <c r="CQ98" s="2">
        <v>8</v>
      </c>
      <c r="CR98" s="2">
        <v>55</v>
      </c>
      <c r="CS98" s="2">
        <v>0.38246999999999998</v>
      </c>
      <c r="CT98" s="2">
        <v>0.31111</v>
      </c>
      <c r="CU98" s="1" t="s">
        <v>6</v>
      </c>
    </row>
    <row r="99" spans="1:99" s="1" customFormat="1" x14ac:dyDescent="0.25">
      <c r="A99" s="1" t="s">
        <v>534</v>
      </c>
      <c r="B99" s="1" t="s">
        <v>617</v>
      </c>
      <c r="C99" s="1" t="s">
        <v>618</v>
      </c>
      <c r="D99" s="1">
        <v>1937</v>
      </c>
      <c r="E99" s="1">
        <f t="shared" si="22"/>
        <v>78</v>
      </c>
      <c r="F99" s="1">
        <v>6</v>
      </c>
      <c r="G99" s="1">
        <v>10</v>
      </c>
      <c r="H99" s="1">
        <v>360</v>
      </c>
      <c r="I99" s="1">
        <v>6145</v>
      </c>
      <c r="J99" s="1">
        <v>5390</v>
      </c>
      <c r="K99" s="1">
        <v>6145</v>
      </c>
      <c r="L99" s="1">
        <f t="shared" si="23"/>
        <v>267675585.5</v>
      </c>
      <c r="M99" s="1">
        <v>253</v>
      </c>
      <c r="N99" s="1">
        <f t="shared" si="24"/>
        <v>11020680</v>
      </c>
      <c r="O99" s="1">
        <f t="shared" si="25"/>
        <v>0.39531250000000001</v>
      </c>
      <c r="P99" s="1">
        <f t="shared" si="26"/>
        <v>1023855.5800000001</v>
      </c>
      <c r="Q99" s="1">
        <f t="shared" si="27"/>
        <v>1.02385558</v>
      </c>
      <c r="R99" s="1">
        <v>0</v>
      </c>
      <c r="S99" s="1">
        <f t="shared" si="28"/>
        <v>0</v>
      </c>
      <c r="T99" s="1">
        <f t="shared" si="29"/>
        <v>0</v>
      </c>
      <c r="U99" s="1">
        <f t="shared" si="30"/>
        <v>0</v>
      </c>
      <c r="W99" s="1">
        <f t="shared" si="31"/>
        <v>0</v>
      </c>
      <c r="X99" s="1">
        <f t="shared" si="32"/>
        <v>0</v>
      </c>
      <c r="Y99" s="1">
        <f t="shared" si="33"/>
        <v>0</v>
      </c>
      <c r="Z99" s="1">
        <f t="shared" si="34"/>
        <v>24.288481790597313</v>
      </c>
      <c r="AA99" s="1">
        <f t="shared" si="35"/>
        <v>0</v>
      </c>
      <c r="AB99" s="1">
        <f t="shared" si="36"/>
        <v>12.144240895298656</v>
      </c>
      <c r="AC99" s="1">
        <v>6</v>
      </c>
      <c r="AD99" s="1">
        <f t="shared" si="37"/>
        <v>4.0480802984328852</v>
      </c>
      <c r="AE99" s="1" t="s">
        <v>2</v>
      </c>
      <c r="AF99" s="1">
        <f t="shared" si="38"/>
        <v>0</v>
      </c>
      <c r="AG99" s="1">
        <f t="shared" si="39"/>
        <v>0.64839793250743816</v>
      </c>
      <c r="AH99" s="1">
        <f t="shared" si="40"/>
        <v>0.15399897287448885</v>
      </c>
      <c r="AI99" s="1">
        <f t="shared" si="41"/>
        <v>234787861</v>
      </c>
      <c r="AJ99" s="1">
        <f t="shared" si="42"/>
        <v>6648457.2000000002</v>
      </c>
      <c r="AK99" s="1">
        <f t="shared" si="43"/>
        <v>6.6484572000000002</v>
      </c>
      <c r="AL99" s="1" t="s">
        <v>2</v>
      </c>
      <c r="AM99" s="1" t="s">
        <v>2</v>
      </c>
      <c r="AN99" s="1" t="s">
        <v>2</v>
      </c>
      <c r="AO99" s="1" t="s">
        <v>2</v>
      </c>
      <c r="AP99" s="1" t="s">
        <v>2</v>
      </c>
      <c r="AQ99" s="1" t="s">
        <v>2</v>
      </c>
      <c r="AR99" s="1" t="s">
        <v>2</v>
      </c>
      <c r="AS99" s="1">
        <v>0</v>
      </c>
      <c r="AT99" s="1" t="s">
        <v>2</v>
      </c>
      <c r="AU99" s="1" t="s">
        <v>2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</v>
      </c>
      <c r="CG99" s="1">
        <v>0</v>
      </c>
      <c r="CH99" s="1">
        <v>0</v>
      </c>
      <c r="CI99" s="1">
        <v>0</v>
      </c>
      <c r="CJ99" s="1">
        <v>0</v>
      </c>
      <c r="CK99" s="1">
        <v>0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0</v>
      </c>
      <c r="CR99" s="1">
        <v>0</v>
      </c>
      <c r="CS99" s="1">
        <v>0</v>
      </c>
      <c r="CT99" s="1">
        <v>0</v>
      </c>
      <c r="CU99" s="1" t="s">
        <v>17</v>
      </c>
    </row>
    <row r="100" spans="1:99" s="1" customFormat="1" x14ac:dyDescent="0.25">
      <c r="A100" s="1" t="s">
        <v>619</v>
      </c>
      <c r="C100" s="1" t="s">
        <v>620</v>
      </c>
      <c r="D100" s="1">
        <v>1938</v>
      </c>
      <c r="E100" s="1">
        <f t="shared" si="22"/>
        <v>77</v>
      </c>
      <c r="F100" s="1">
        <v>6</v>
      </c>
      <c r="G100" s="1">
        <v>10</v>
      </c>
      <c r="H100" s="1">
        <v>1470</v>
      </c>
      <c r="I100" s="1">
        <v>5000</v>
      </c>
      <c r="J100" s="1">
        <v>1600</v>
      </c>
      <c r="K100" s="1">
        <v>5000</v>
      </c>
      <c r="L100" s="1">
        <f t="shared" si="23"/>
        <v>217799500</v>
      </c>
      <c r="M100" s="1">
        <v>800</v>
      </c>
      <c r="N100" s="1">
        <f t="shared" si="24"/>
        <v>34848000</v>
      </c>
      <c r="O100" s="1">
        <f t="shared" si="25"/>
        <v>1.25</v>
      </c>
      <c r="P100" s="1">
        <f t="shared" si="26"/>
        <v>3237488</v>
      </c>
      <c r="Q100" s="1">
        <f t="shared" si="27"/>
        <v>3.2374880000000004</v>
      </c>
      <c r="R100" s="1">
        <v>0</v>
      </c>
      <c r="S100" s="1">
        <f t="shared" si="28"/>
        <v>0</v>
      </c>
      <c r="T100" s="1">
        <f t="shared" si="29"/>
        <v>0</v>
      </c>
      <c r="U100" s="1">
        <f t="shared" si="30"/>
        <v>0</v>
      </c>
      <c r="V100" s="1">
        <v>34194.825730999997</v>
      </c>
      <c r="W100" s="1">
        <f t="shared" si="31"/>
        <v>10.422582882808799</v>
      </c>
      <c r="X100" s="1">
        <f t="shared" si="32"/>
        <v>6.476294824497014</v>
      </c>
      <c r="Y100" s="1">
        <f t="shared" si="33"/>
        <v>1.6340530988255666</v>
      </c>
      <c r="Z100" s="1">
        <f t="shared" si="34"/>
        <v>6.2499856519742885</v>
      </c>
      <c r="AA100" s="1">
        <f t="shared" si="35"/>
        <v>5.2810862776498197</v>
      </c>
      <c r="AB100" s="1">
        <f t="shared" si="36"/>
        <v>3.1249928259871442</v>
      </c>
      <c r="AC100" s="1">
        <v>6</v>
      </c>
      <c r="AD100" s="1">
        <f t="shared" si="37"/>
        <v>1.0416642753290482</v>
      </c>
      <c r="AE100" s="1" t="s">
        <v>2</v>
      </c>
      <c r="AF100" s="1">
        <f t="shared" si="38"/>
        <v>0</v>
      </c>
      <c r="AG100" s="1">
        <f t="shared" si="39"/>
        <v>9.3828665554847951E-2</v>
      </c>
      <c r="AH100" s="1">
        <f t="shared" si="40"/>
        <v>1.6404238414891201</v>
      </c>
      <c r="AI100" s="1">
        <f t="shared" si="41"/>
        <v>69695840</v>
      </c>
      <c r="AJ100" s="1">
        <f t="shared" si="42"/>
        <v>1973568</v>
      </c>
      <c r="AK100" s="1">
        <f t="shared" si="43"/>
        <v>1.973568</v>
      </c>
      <c r="AL100" s="1" t="s">
        <v>621</v>
      </c>
      <c r="AM100" s="1" t="s">
        <v>2</v>
      </c>
      <c r="AN100" s="1" t="s">
        <v>622</v>
      </c>
      <c r="AO100" s="1" t="s">
        <v>623</v>
      </c>
      <c r="AP100" s="1" t="s">
        <v>2</v>
      </c>
      <c r="AQ100" s="1" t="s">
        <v>2</v>
      </c>
      <c r="AR100" s="1" t="s">
        <v>2</v>
      </c>
      <c r="AS100" s="1">
        <v>0</v>
      </c>
      <c r="AT100" s="1" t="s">
        <v>2</v>
      </c>
      <c r="AU100" s="1" t="s">
        <v>2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  <c r="CG100" s="1">
        <v>0</v>
      </c>
      <c r="CH100" s="1">
        <v>0</v>
      </c>
      <c r="CI100" s="1">
        <v>0</v>
      </c>
      <c r="CJ100" s="1">
        <v>0</v>
      </c>
      <c r="CK100" s="1">
        <v>0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R100" s="1">
        <v>0</v>
      </c>
      <c r="CS100" s="1">
        <v>0</v>
      </c>
      <c r="CT100" s="1">
        <v>0</v>
      </c>
      <c r="CU100" s="1" t="s">
        <v>17</v>
      </c>
    </row>
    <row r="101" spans="1:99" s="1" customFormat="1" x14ac:dyDescent="0.25">
      <c r="A101" s="1" t="s">
        <v>624</v>
      </c>
      <c r="C101" s="1" t="s">
        <v>625</v>
      </c>
      <c r="D101" s="1">
        <v>1937</v>
      </c>
      <c r="E101" s="1">
        <f t="shared" si="22"/>
        <v>78</v>
      </c>
      <c r="F101" s="1">
        <v>6</v>
      </c>
      <c r="G101" s="1">
        <v>10</v>
      </c>
      <c r="H101" s="1">
        <v>1470</v>
      </c>
      <c r="I101" s="1">
        <v>5814</v>
      </c>
      <c r="J101" s="1">
        <v>4896</v>
      </c>
      <c r="K101" s="1">
        <v>5814</v>
      </c>
      <c r="L101" s="1">
        <f t="shared" si="23"/>
        <v>253257258.59999999</v>
      </c>
      <c r="M101" s="1">
        <v>320</v>
      </c>
      <c r="N101" s="1">
        <f t="shared" si="24"/>
        <v>13939200</v>
      </c>
      <c r="O101" s="1">
        <f t="shared" si="25"/>
        <v>0.5</v>
      </c>
      <c r="P101" s="1">
        <f t="shared" si="26"/>
        <v>1294995.2</v>
      </c>
      <c r="Q101" s="1">
        <f t="shared" si="27"/>
        <v>1.2949952</v>
      </c>
      <c r="R101" s="1">
        <v>0</v>
      </c>
      <c r="S101" s="1">
        <f t="shared" si="28"/>
        <v>0</v>
      </c>
      <c r="T101" s="1">
        <f t="shared" si="29"/>
        <v>0</v>
      </c>
      <c r="U101" s="1">
        <f t="shared" si="30"/>
        <v>0</v>
      </c>
      <c r="V101" s="1">
        <v>20165.574775000001</v>
      </c>
      <c r="W101" s="1">
        <f t="shared" si="31"/>
        <v>6.1464671914200002</v>
      </c>
      <c r="X101" s="1">
        <f t="shared" si="32"/>
        <v>3.8192388689363503</v>
      </c>
      <c r="Y101" s="1">
        <f t="shared" si="33"/>
        <v>1.5236540822892832</v>
      </c>
      <c r="Z101" s="1">
        <f t="shared" si="34"/>
        <v>18.168708290289256</v>
      </c>
      <c r="AA101" s="1">
        <f t="shared" si="35"/>
        <v>1.0177756271690586</v>
      </c>
      <c r="AB101" s="1">
        <f t="shared" si="36"/>
        <v>9.0843541451446281</v>
      </c>
      <c r="AC101" s="1">
        <v>6</v>
      </c>
      <c r="AD101" s="1">
        <f t="shared" si="37"/>
        <v>3.0281180483815429</v>
      </c>
      <c r="AE101" s="1" t="s">
        <v>2</v>
      </c>
      <c r="AF101" s="1">
        <f t="shared" si="38"/>
        <v>0</v>
      </c>
      <c r="AG101" s="1">
        <f t="shared" si="39"/>
        <v>0.43127131782826983</v>
      </c>
      <c r="AH101" s="1">
        <f t="shared" si="40"/>
        <v>0.21443448908354512</v>
      </c>
      <c r="AI101" s="1">
        <f t="shared" si="41"/>
        <v>213269270.40000001</v>
      </c>
      <c r="AJ101" s="1">
        <f t="shared" si="42"/>
        <v>6039118.0800000001</v>
      </c>
      <c r="AK101" s="1">
        <f t="shared" si="43"/>
        <v>6.0391180799999997</v>
      </c>
      <c r="AL101" s="1" t="s">
        <v>626</v>
      </c>
      <c r="AM101" s="1" t="s">
        <v>2</v>
      </c>
      <c r="AN101" s="1" t="s">
        <v>627</v>
      </c>
      <c r="AO101" s="1" t="s">
        <v>628</v>
      </c>
      <c r="AP101" s="1" t="s">
        <v>2</v>
      </c>
      <c r="AQ101" s="1" t="s">
        <v>2</v>
      </c>
      <c r="AR101" s="1" t="s">
        <v>2</v>
      </c>
      <c r="AS101" s="1">
        <v>0</v>
      </c>
      <c r="AT101" s="1" t="s">
        <v>2</v>
      </c>
      <c r="AU101" s="1" t="s">
        <v>2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  <c r="CG101" s="1">
        <v>0</v>
      </c>
      <c r="CH101" s="1">
        <v>0</v>
      </c>
      <c r="CI101" s="1">
        <v>0</v>
      </c>
      <c r="CJ101" s="1">
        <v>0</v>
      </c>
      <c r="CK101" s="1">
        <v>0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0</v>
      </c>
      <c r="CS101" s="1">
        <v>0</v>
      </c>
      <c r="CT101" s="1">
        <v>0</v>
      </c>
      <c r="CU101" s="1" t="s">
        <v>17</v>
      </c>
    </row>
    <row r="102" spans="1:99" s="1" customFormat="1" x14ac:dyDescent="0.25">
      <c r="A102" s="1" t="s">
        <v>629</v>
      </c>
      <c r="C102" s="1" t="s">
        <v>630</v>
      </c>
      <c r="D102" s="1">
        <v>1937</v>
      </c>
      <c r="E102" s="1">
        <f t="shared" si="22"/>
        <v>78</v>
      </c>
      <c r="F102" s="1">
        <v>6</v>
      </c>
      <c r="G102" s="1">
        <v>10</v>
      </c>
      <c r="H102" s="1">
        <v>980</v>
      </c>
      <c r="I102" s="1">
        <v>9000</v>
      </c>
      <c r="J102" s="1">
        <v>2400</v>
      </c>
      <c r="K102" s="1">
        <v>9000</v>
      </c>
      <c r="L102" s="1">
        <f t="shared" si="23"/>
        <v>392039100</v>
      </c>
      <c r="M102" s="1">
        <v>898</v>
      </c>
      <c r="N102" s="1">
        <f t="shared" si="24"/>
        <v>39116880</v>
      </c>
      <c r="O102" s="1">
        <f t="shared" si="25"/>
        <v>1.4031250000000002</v>
      </c>
      <c r="P102" s="1">
        <f t="shared" si="26"/>
        <v>3634080.2800000003</v>
      </c>
      <c r="Q102" s="1">
        <f t="shared" si="27"/>
        <v>3.6340802800000001</v>
      </c>
      <c r="R102" s="1">
        <v>0</v>
      </c>
      <c r="S102" s="1">
        <f t="shared" si="28"/>
        <v>0</v>
      </c>
      <c r="T102" s="1">
        <f t="shared" si="29"/>
        <v>0</v>
      </c>
      <c r="U102" s="1">
        <f t="shared" si="30"/>
        <v>0</v>
      </c>
      <c r="V102" s="1">
        <v>37723.801538</v>
      </c>
      <c r="W102" s="1">
        <f t="shared" si="31"/>
        <v>11.498214708782399</v>
      </c>
      <c r="X102" s="1">
        <f t="shared" si="32"/>
        <v>7.1446616684879727</v>
      </c>
      <c r="Y102" s="1">
        <f t="shared" si="33"/>
        <v>1.7014846940908621</v>
      </c>
      <c r="Z102" s="1">
        <f t="shared" si="34"/>
        <v>10.022248706952087</v>
      </c>
      <c r="AA102" s="1">
        <f t="shared" si="35"/>
        <v>3.8840701067921652</v>
      </c>
      <c r="AB102" s="1">
        <f t="shared" si="36"/>
        <v>5.0111243534760437</v>
      </c>
      <c r="AC102" s="1">
        <v>6</v>
      </c>
      <c r="AD102" s="1">
        <f t="shared" si="37"/>
        <v>1.6703747844920145</v>
      </c>
      <c r="AE102" s="1" t="s">
        <v>2</v>
      </c>
      <c r="AF102" s="1">
        <f t="shared" si="38"/>
        <v>0</v>
      </c>
      <c r="AG102" s="1">
        <f t="shared" si="39"/>
        <v>0.14201313682949482</v>
      </c>
      <c r="AH102" s="1">
        <f t="shared" si="40"/>
        <v>1.2275838413810249</v>
      </c>
      <c r="AI102" s="1">
        <f t="shared" si="41"/>
        <v>104543760</v>
      </c>
      <c r="AJ102" s="1">
        <f t="shared" si="42"/>
        <v>2960352</v>
      </c>
      <c r="AK102" s="1">
        <f t="shared" si="43"/>
        <v>2.9603519999999999</v>
      </c>
      <c r="AL102" s="1" t="s">
        <v>631</v>
      </c>
      <c r="AM102" s="1" t="s">
        <v>2</v>
      </c>
      <c r="AN102" s="1" t="s">
        <v>632</v>
      </c>
      <c r="AO102" s="1" t="s">
        <v>633</v>
      </c>
      <c r="AP102" s="1" t="s">
        <v>2</v>
      </c>
      <c r="AQ102" s="1" t="s">
        <v>2</v>
      </c>
      <c r="AR102" s="1" t="s">
        <v>2</v>
      </c>
      <c r="AS102" s="1">
        <v>0</v>
      </c>
      <c r="AT102" s="1" t="s">
        <v>2</v>
      </c>
      <c r="AU102" s="1" t="s">
        <v>2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0</v>
      </c>
      <c r="CD102" s="1">
        <v>0</v>
      </c>
      <c r="CE102" s="1">
        <v>0</v>
      </c>
      <c r="CF102" s="1">
        <v>0</v>
      </c>
      <c r="CG102" s="1">
        <v>0</v>
      </c>
      <c r="CH102" s="1">
        <v>0</v>
      </c>
      <c r="CI102" s="1">
        <v>0</v>
      </c>
      <c r="CJ102" s="1">
        <v>0</v>
      </c>
      <c r="CK102" s="1">
        <v>0</v>
      </c>
      <c r="CL102" s="1">
        <v>0</v>
      </c>
      <c r="CM102" s="1">
        <v>0</v>
      </c>
      <c r="CN102" s="1">
        <v>0</v>
      </c>
      <c r="CO102" s="1">
        <v>0</v>
      </c>
      <c r="CP102" s="1">
        <v>0</v>
      </c>
      <c r="CQ102" s="1">
        <v>0</v>
      </c>
      <c r="CR102" s="1">
        <v>0</v>
      </c>
      <c r="CS102" s="1">
        <v>0</v>
      </c>
      <c r="CT102" s="1">
        <v>0</v>
      </c>
      <c r="CU102" s="1" t="s">
        <v>17</v>
      </c>
    </row>
    <row r="103" spans="1:99" s="1" customFormat="1" x14ac:dyDescent="0.25">
      <c r="A103" s="1" t="s">
        <v>634</v>
      </c>
      <c r="C103" s="1" t="s">
        <v>635</v>
      </c>
      <c r="D103" s="1">
        <v>1938</v>
      </c>
      <c r="E103" s="1">
        <f t="shared" si="22"/>
        <v>77</v>
      </c>
      <c r="F103" s="1">
        <v>6</v>
      </c>
      <c r="G103" s="1">
        <v>11</v>
      </c>
      <c r="H103" s="1">
        <v>560</v>
      </c>
      <c r="I103" s="1">
        <v>7000</v>
      </c>
      <c r="J103" s="1">
        <v>2400</v>
      </c>
      <c r="K103" s="1">
        <v>7000</v>
      </c>
      <c r="L103" s="1">
        <f t="shared" si="23"/>
        <v>304919300</v>
      </c>
      <c r="M103" s="1">
        <v>800</v>
      </c>
      <c r="N103" s="1">
        <f t="shared" si="24"/>
        <v>34848000</v>
      </c>
      <c r="O103" s="1">
        <f t="shared" si="25"/>
        <v>1.25</v>
      </c>
      <c r="P103" s="1">
        <f t="shared" si="26"/>
        <v>3237488</v>
      </c>
      <c r="Q103" s="1">
        <f t="shared" si="27"/>
        <v>3.2374880000000004</v>
      </c>
      <c r="R103" s="1">
        <v>0</v>
      </c>
      <c r="S103" s="1">
        <f t="shared" si="28"/>
        <v>0</v>
      </c>
      <c r="T103" s="1">
        <f t="shared" si="29"/>
        <v>0</v>
      </c>
      <c r="U103" s="1">
        <f t="shared" si="30"/>
        <v>0</v>
      </c>
      <c r="V103" s="1">
        <v>26781.062808999999</v>
      </c>
      <c r="W103" s="1">
        <f t="shared" si="31"/>
        <v>8.1628679441831995</v>
      </c>
      <c r="X103" s="1">
        <f t="shared" si="32"/>
        <v>5.0721726096477457</v>
      </c>
      <c r="Y103" s="1">
        <f t="shared" si="33"/>
        <v>1.2797748705359115</v>
      </c>
      <c r="Z103" s="1">
        <f t="shared" si="34"/>
        <v>8.7499799127640046</v>
      </c>
      <c r="AA103" s="1">
        <f t="shared" si="35"/>
        <v>2.757397750059182</v>
      </c>
      <c r="AB103" s="1">
        <f t="shared" si="36"/>
        <v>4.3749899563820023</v>
      </c>
      <c r="AC103" s="1">
        <v>6</v>
      </c>
      <c r="AD103" s="1">
        <f t="shared" si="37"/>
        <v>1.4583299854606675</v>
      </c>
      <c r="AE103" s="1" t="s">
        <v>2</v>
      </c>
      <c r="AF103" s="1">
        <f t="shared" si="38"/>
        <v>0</v>
      </c>
      <c r="AG103" s="1">
        <f t="shared" si="39"/>
        <v>0.13136013177678713</v>
      </c>
      <c r="AH103" s="1">
        <f t="shared" si="40"/>
        <v>1.0936158943260801</v>
      </c>
      <c r="AI103" s="1">
        <f t="shared" si="41"/>
        <v>104543760</v>
      </c>
      <c r="AJ103" s="1">
        <f t="shared" si="42"/>
        <v>2960352</v>
      </c>
      <c r="AK103" s="1">
        <f t="shared" si="43"/>
        <v>2.9603519999999999</v>
      </c>
      <c r="AL103" s="1" t="s">
        <v>636</v>
      </c>
      <c r="AM103" s="1" t="s">
        <v>2</v>
      </c>
      <c r="AN103" s="1" t="s">
        <v>637</v>
      </c>
      <c r="AO103" s="1" t="s">
        <v>638</v>
      </c>
      <c r="AP103" s="1" t="s">
        <v>2</v>
      </c>
      <c r="AQ103" s="1" t="s">
        <v>2</v>
      </c>
      <c r="AR103" s="1" t="s">
        <v>2</v>
      </c>
      <c r="AS103" s="1">
        <v>0</v>
      </c>
      <c r="AT103" s="1" t="s">
        <v>2</v>
      </c>
      <c r="AU103" s="1" t="s">
        <v>2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  <c r="CC103" s="1">
        <v>0</v>
      </c>
      <c r="CD103" s="1">
        <v>0</v>
      </c>
      <c r="CE103" s="1">
        <v>0</v>
      </c>
      <c r="CF103" s="1">
        <v>0</v>
      </c>
      <c r="CG103" s="1">
        <v>0</v>
      </c>
      <c r="CH103" s="1">
        <v>0</v>
      </c>
      <c r="CI103" s="1">
        <v>0</v>
      </c>
      <c r="CJ103" s="1">
        <v>0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</v>
      </c>
      <c r="CQ103" s="1">
        <v>0</v>
      </c>
      <c r="CR103" s="1">
        <v>0</v>
      </c>
      <c r="CS103" s="1">
        <v>0</v>
      </c>
      <c r="CT103" s="1">
        <v>0</v>
      </c>
      <c r="CU103" s="1" t="s">
        <v>17</v>
      </c>
    </row>
    <row r="104" spans="1:99" s="1" customFormat="1" x14ac:dyDescent="0.25">
      <c r="A104" s="1" t="s">
        <v>639</v>
      </c>
      <c r="B104" s="1" t="s">
        <v>640</v>
      </c>
      <c r="C104" s="1" t="s">
        <v>641</v>
      </c>
      <c r="D104" s="1">
        <v>1952</v>
      </c>
      <c r="E104" s="1">
        <f t="shared" si="22"/>
        <v>63</v>
      </c>
      <c r="F104" s="1">
        <v>8</v>
      </c>
      <c r="G104" s="1">
        <v>10</v>
      </c>
      <c r="H104" s="1">
        <v>0</v>
      </c>
      <c r="I104" s="1">
        <v>2550</v>
      </c>
      <c r="J104" s="1">
        <v>1275</v>
      </c>
      <c r="K104" s="1">
        <v>2550</v>
      </c>
      <c r="L104" s="1">
        <f t="shared" si="23"/>
        <v>111077745</v>
      </c>
      <c r="M104" s="1">
        <v>392.74588675000001</v>
      </c>
      <c r="N104" s="1">
        <f t="shared" si="24"/>
        <v>17108010.82683</v>
      </c>
      <c r="O104" s="1">
        <f t="shared" si="25"/>
        <v>0.61366544804687506</v>
      </c>
      <c r="P104" s="1">
        <f t="shared" si="26"/>
        <v>1589387.619253105</v>
      </c>
      <c r="Q104" s="1">
        <f t="shared" si="27"/>
        <v>1.5893876192531051</v>
      </c>
      <c r="R104" s="1">
        <v>0</v>
      </c>
      <c r="S104" s="1">
        <f t="shared" si="28"/>
        <v>0</v>
      </c>
      <c r="T104" s="1">
        <f t="shared" si="29"/>
        <v>0</v>
      </c>
      <c r="U104" s="1">
        <f t="shared" si="30"/>
        <v>0</v>
      </c>
      <c r="V104" s="1">
        <v>27902.958683000001</v>
      </c>
      <c r="W104" s="1">
        <f t="shared" si="31"/>
        <v>8.5048218065784003</v>
      </c>
      <c r="X104" s="1">
        <f t="shared" si="32"/>
        <v>5.2846529568081024</v>
      </c>
      <c r="Y104" s="1">
        <f t="shared" si="33"/>
        <v>1.9030280819551344</v>
      </c>
      <c r="Z104" s="1">
        <f t="shared" si="34"/>
        <v>6.4927329146764379</v>
      </c>
      <c r="AA104" s="1">
        <f t="shared" si="35"/>
        <v>5.4078286439567442</v>
      </c>
      <c r="AB104" s="1">
        <f t="shared" si="36"/>
        <v>2.4347748430036642</v>
      </c>
      <c r="AC104" s="1">
        <v>8</v>
      </c>
      <c r="AD104" s="1">
        <f t="shared" si="37"/>
        <v>0.81159161433455473</v>
      </c>
      <c r="AE104" s="1">
        <v>57.694600000000001</v>
      </c>
      <c r="AF104" s="1">
        <f t="shared" si="38"/>
        <v>0</v>
      </c>
      <c r="AG104" s="1">
        <f t="shared" si="39"/>
        <v>0.1391147656036866</v>
      </c>
      <c r="AH104" s="1">
        <f t="shared" si="40"/>
        <v>1.0106191627788015</v>
      </c>
      <c r="AI104" s="1">
        <f t="shared" si="41"/>
        <v>55538872.5</v>
      </c>
      <c r="AJ104" s="1">
        <f t="shared" si="42"/>
        <v>1572687</v>
      </c>
      <c r="AK104" s="1">
        <f t="shared" si="43"/>
        <v>1.5726869999999999</v>
      </c>
      <c r="AL104" s="1" t="s">
        <v>642</v>
      </c>
      <c r="AM104" s="1" t="s">
        <v>2</v>
      </c>
      <c r="AN104" s="1" t="s">
        <v>643</v>
      </c>
      <c r="AO104" s="1" t="s">
        <v>644</v>
      </c>
      <c r="AP104" s="1" t="s">
        <v>645</v>
      </c>
      <c r="AQ104" s="1" t="s">
        <v>646</v>
      </c>
      <c r="AR104" s="1" t="s">
        <v>647</v>
      </c>
      <c r="AS104" s="1">
        <v>1</v>
      </c>
      <c r="AT104" s="1" t="s">
        <v>648</v>
      </c>
      <c r="AU104" s="1" t="s">
        <v>649</v>
      </c>
      <c r="AV104" s="1">
        <v>8</v>
      </c>
      <c r="AW104" s="2">
        <v>69</v>
      </c>
      <c r="AX104" s="2">
        <v>30</v>
      </c>
      <c r="AY104" s="2">
        <v>1</v>
      </c>
      <c r="AZ104" s="2">
        <v>48.9</v>
      </c>
      <c r="BA104" s="2">
        <v>19.399999999999999</v>
      </c>
      <c r="BB104" s="2">
        <v>0.1</v>
      </c>
      <c r="BC104" s="2">
        <v>0.1</v>
      </c>
      <c r="BD104" s="2">
        <v>0.1</v>
      </c>
      <c r="BE104" s="2">
        <v>0.3</v>
      </c>
      <c r="BF104" s="2">
        <v>22.6</v>
      </c>
      <c r="BG104" s="2">
        <v>0.4</v>
      </c>
      <c r="BH104" s="2">
        <v>1</v>
      </c>
      <c r="BI104" s="1">
        <v>0</v>
      </c>
      <c r="BJ104" s="1">
        <v>0</v>
      </c>
      <c r="BK104" s="2">
        <v>5.8</v>
      </c>
      <c r="BL104" s="2">
        <v>1.1000000000000001</v>
      </c>
      <c r="BM104" s="1">
        <v>0</v>
      </c>
      <c r="BN104" s="2">
        <v>0.1</v>
      </c>
      <c r="BO104" s="2">
        <v>38381</v>
      </c>
      <c r="BP104" s="2">
        <v>5169</v>
      </c>
      <c r="BQ104" s="2">
        <v>33</v>
      </c>
      <c r="BR104" s="2">
        <v>4</v>
      </c>
      <c r="BS104" s="2">
        <v>0.17</v>
      </c>
      <c r="BT104" s="2">
        <v>0.02</v>
      </c>
      <c r="BU104" s="2">
        <v>69581</v>
      </c>
      <c r="BV104" s="2">
        <v>60</v>
      </c>
      <c r="BW104" s="2">
        <v>0.3</v>
      </c>
      <c r="BX104" s="2">
        <v>116220</v>
      </c>
      <c r="BY104" s="2">
        <v>3673</v>
      </c>
      <c r="BZ104" s="2">
        <v>101</v>
      </c>
      <c r="CA104" s="2">
        <v>3</v>
      </c>
      <c r="CB104" s="2">
        <v>2.27</v>
      </c>
      <c r="CC104" s="2">
        <v>0.08</v>
      </c>
      <c r="CD104" s="2">
        <v>8</v>
      </c>
      <c r="CE104" s="2">
        <v>12</v>
      </c>
      <c r="CF104" s="2">
        <v>16</v>
      </c>
      <c r="CG104" s="2">
        <v>13</v>
      </c>
      <c r="CH104" s="2">
        <v>53</v>
      </c>
      <c r="CI104" s="2">
        <v>15</v>
      </c>
      <c r="CJ104" s="2">
        <v>38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</v>
      </c>
      <c r="CQ104" s="2">
        <v>7</v>
      </c>
      <c r="CR104" s="2">
        <v>37</v>
      </c>
      <c r="CS104" s="2">
        <v>0.35559000000000002</v>
      </c>
      <c r="CT104" s="2">
        <v>4.9230000000000003E-2</v>
      </c>
      <c r="CU104" s="1" t="s">
        <v>6</v>
      </c>
    </row>
    <row r="105" spans="1:99" s="1" customFormat="1" x14ac:dyDescent="0.25">
      <c r="A105" s="1" t="s">
        <v>650</v>
      </c>
      <c r="C105" s="1" t="s">
        <v>651</v>
      </c>
      <c r="D105" s="1">
        <v>1938</v>
      </c>
      <c r="E105" s="1">
        <f t="shared" si="22"/>
        <v>77</v>
      </c>
      <c r="F105" s="1">
        <v>6</v>
      </c>
      <c r="G105" s="1">
        <v>8</v>
      </c>
      <c r="H105" s="1">
        <v>3000</v>
      </c>
      <c r="I105" s="1">
        <v>16936</v>
      </c>
      <c r="J105" s="1">
        <v>10510</v>
      </c>
      <c r="K105" s="1">
        <v>16936</v>
      </c>
      <c r="L105" s="1">
        <f t="shared" si="23"/>
        <v>737730466.39999998</v>
      </c>
      <c r="M105" s="1">
        <v>1069.1876102000001</v>
      </c>
      <c r="N105" s="1">
        <f t="shared" si="24"/>
        <v>46573812.300312005</v>
      </c>
      <c r="O105" s="1">
        <f t="shared" si="25"/>
        <v>1.6706056409375003</v>
      </c>
      <c r="P105" s="1">
        <f t="shared" si="26"/>
        <v>4326852.5722139729</v>
      </c>
      <c r="Q105" s="1">
        <f t="shared" si="27"/>
        <v>4.3268525722139728</v>
      </c>
      <c r="R105" s="1">
        <v>0</v>
      </c>
      <c r="S105" s="1">
        <f t="shared" si="28"/>
        <v>0</v>
      </c>
      <c r="T105" s="1">
        <f t="shared" si="29"/>
        <v>0</v>
      </c>
      <c r="U105" s="1">
        <f t="shared" si="30"/>
        <v>0</v>
      </c>
      <c r="V105" s="1">
        <v>73184.285990000004</v>
      </c>
      <c r="W105" s="1">
        <f t="shared" si="31"/>
        <v>22.306570369751999</v>
      </c>
      <c r="X105" s="1">
        <f t="shared" si="32"/>
        <v>13.860664660790061</v>
      </c>
      <c r="Y105" s="1">
        <f t="shared" si="33"/>
        <v>3.0251132998318337</v>
      </c>
      <c r="Z105" s="1">
        <f t="shared" si="34"/>
        <v>15.84002747387415</v>
      </c>
      <c r="AA105" s="1">
        <f t="shared" si="35"/>
        <v>1.7206715363952756</v>
      </c>
      <c r="AB105" s="1">
        <f t="shared" si="36"/>
        <v>7.9200137369370749</v>
      </c>
      <c r="AC105" s="1">
        <v>6</v>
      </c>
      <c r="AD105" s="1">
        <f t="shared" si="37"/>
        <v>2.640004578979025</v>
      </c>
      <c r="AE105" s="1">
        <v>180.66</v>
      </c>
      <c r="AF105" s="1">
        <f t="shared" si="38"/>
        <v>0</v>
      </c>
      <c r="AG105" s="1">
        <f t="shared" si="39"/>
        <v>0.20569819685704216</v>
      </c>
      <c r="AH105" s="1">
        <f t="shared" si="40"/>
        <v>0.33376229244469197</v>
      </c>
      <c r="AI105" s="1">
        <f t="shared" si="41"/>
        <v>457814549</v>
      </c>
      <c r="AJ105" s="1">
        <f t="shared" si="42"/>
        <v>12963874.800000001</v>
      </c>
      <c r="AK105" s="1">
        <f t="shared" si="43"/>
        <v>12.963874800000001</v>
      </c>
      <c r="AL105" s="1" t="s">
        <v>652</v>
      </c>
      <c r="AM105" s="1" t="s">
        <v>2</v>
      </c>
      <c r="AN105" s="1" t="s">
        <v>653</v>
      </c>
      <c r="AO105" s="1" t="s">
        <v>654</v>
      </c>
      <c r="AP105" s="1" t="s">
        <v>655</v>
      </c>
      <c r="AQ105" s="1" t="s">
        <v>646</v>
      </c>
      <c r="AR105" s="1" t="s">
        <v>656</v>
      </c>
      <c r="AS105" s="1">
        <v>1</v>
      </c>
      <c r="AT105" s="1" t="s">
        <v>657</v>
      </c>
      <c r="AU105" s="1" t="s">
        <v>658</v>
      </c>
      <c r="AV105" s="1">
        <v>7</v>
      </c>
      <c r="AW105" s="2">
        <v>64</v>
      </c>
      <c r="AX105" s="2">
        <v>34</v>
      </c>
      <c r="AY105" s="2">
        <v>1</v>
      </c>
      <c r="AZ105" s="2">
        <v>38.5</v>
      </c>
      <c r="BA105" s="2">
        <v>23.5</v>
      </c>
      <c r="BB105" s="2">
        <v>0.1</v>
      </c>
      <c r="BC105" s="2">
        <v>0.1</v>
      </c>
      <c r="BD105" s="2">
        <v>0.1</v>
      </c>
      <c r="BE105" s="2">
        <v>0.3</v>
      </c>
      <c r="BF105" s="2">
        <v>26.8</v>
      </c>
      <c r="BG105" s="2">
        <v>0.3</v>
      </c>
      <c r="BH105" s="2">
        <v>1.2</v>
      </c>
      <c r="BI105" s="1">
        <v>0</v>
      </c>
      <c r="BJ105" s="1">
        <v>0</v>
      </c>
      <c r="BK105" s="2">
        <v>7.7</v>
      </c>
      <c r="BL105" s="2">
        <v>1.2</v>
      </c>
      <c r="BM105" s="1">
        <v>0</v>
      </c>
      <c r="BN105" s="2">
        <v>0.1</v>
      </c>
      <c r="BO105" s="2">
        <v>36193</v>
      </c>
      <c r="BP105" s="2">
        <v>5966</v>
      </c>
      <c r="BQ105" s="2">
        <v>24</v>
      </c>
      <c r="BR105" s="2">
        <v>4</v>
      </c>
      <c r="BS105" s="2">
        <v>0.12</v>
      </c>
      <c r="BT105" s="2">
        <v>0.02</v>
      </c>
      <c r="BU105" s="2">
        <v>66153</v>
      </c>
      <c r="BV105" s="2">
        <v>45</v>
      </c>
      <c r="BW105" s="2">
        <v>0.23</v>
      </c>
      <c r="BX105" s="2">
        <v>174557</v>
      </c>
      <c r="BY105" s="2">
        <v>4389</v>
      </c>
      <c r="BZ105" s="2">
        <v>118</v>
      </c>
      <c r="CA105" s="2">
        <v>3</v>
      </c>
      <c r="CB105" s="2">
        <v>1.0900000000000001</v>
      </c>
      <c r="CC105" s="2">
        <v>0.03</v>
      </c>
      <c r="CD105" s="2">
        <v>6</v>
      </c>
      <c r="CE105" s="2">
        <v>7</v>
      </c>
      <c r="CF105" s="2">
        <v>26</v>
      </c>
      <c r="CG105" s="2">
        <v>17</v>
      </c>
      <c r="CH105" s="2">
        <v>43</v>
      </c>
      <c r="CI105" s="2">
        <v>16</v>
      </c>
      <c r="CJ105" s="2">
        <v>36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</v>
      </c>
      <c r="CQ105" s="2">
        <v>9</v>
      </c>
      <c r="CR105" s="2">
        <v>40</v>
      </c>
      <c r="CS105" s="2">
        <v>0.49769000000000002</v>
      </c>
      <c r="CT105" s="2">
        <v>0.15487999999999999</v>
      </c>
      <c r="CU105" s="1" t="s">
        <v>6</v>
      </c>
    </row>
    <row r="106" spans="1:99" s="1" customFormat="1" x14ac:dyDescent="0.25">
      <c r="A106" s="1" t="s">
        <v>659</v>
      </c>
      <c r="C106" s="1" t="s">
        <v>660</v>
      </c>
      <c r="D106" s="1">
        <v>1964</v>
      </c>
      <c r="E106" s="1">
        <f t="shared" si="22"/>
        <v>51</v>
      </c>
      <c r="F106" s="1">
        <v>6</v>
      </c>
      <c r="G106" s="1">
        <v>9</v>
      </c>
      <c r="H106" s="1">
        <v>500</v>
      </c>
      <c r="I106" s="1">
        <v>2184</v>
      </c>
      <c r="J106" s="1">
        <v>995</v>
      </c>
      <c r="K106" s="1">
        <v>2184</v>
      </c>
      <c r="L106" s="1">
        <f t="shared" si="23"/>
        <v>95134821.600000009</v>
      </c>
      <c r="M106" s="1">
        <v>303.40782039999999</v>
      </c>
      <c r="N106" s="1">
        <f t="shared" si="24"/>
        <v>13216444.656624001</v>
      </c>
      <c r="O106" s="1">
        <f t="shared" si="25"/>
        <v>0.47407471937500001</v>
      </c>
      <c r="P106" s="1">
        <f t="shared" si="26"/>
        <v>1227848.972063944</v>
      </c>
      <c r="Q106" s="1">
        <f t="shared" si="27"/>
        <v>1.2278489720639441</v>
      </c>
      <c r="R106" s="1">
        <v>0</v>
      </c>
      <c r="S106" s="1">
        <f t="shared" si="28"/>
        <v>0</v>
      </c>
      <c r="T106" s="1">
        <f t="shared" si="29"/>
        <v>0</v>
      </c>
      <c r="U106" s="1">
        <f t="shared" si="30"/>
        <v>0</v>
      </c>
      <c r="V106" s="1">
        <v>36070.674637999997</v>
      </c>
      <c r="W106" s="1">
        <f t="shared" si="31"/>
        <v>10.994341629662399</v>
      </c>
      <c r="X106" s="1">
        <f t="shared" si="32"/>
        <v>6.8315693523893719</v>
      </c>
      <c r="Y106" s="1">
        <f t="shared" si="33"/>
        <v>2.7989274629337628</v>
      </c>
      <c r="Z106" s="1">
        <f t="shared" si="34"/>
        <v>7.198215864530483</v>
      </c>
      <c r="AA106" s="1">
        <f t="shared" si="35"/>
        <v>8.9580614015226416</v>
      </c>
      <c r="AB106" s="1">
        <f t="shared" si="36"/>
        <v>3.5991079322652415</v>
      </c>
      <c r="AC106" s="1">
        <v>6</v>
      </c>
      <c r="AD106" s="1">
        <f t="shared" si="37"/>
        <v>1.1997026440884138</v>
      </c>
      <c r="AE106" s="1">
        <v>31.3752</v>
      </c>
      <c r="AF106" s="1">
        <f t="shared" si="38"/>
        <v>0</v>
      </c>
      <c r="AG106" s="1">
        <f t="shared" si="39"/>
        <v>0.1754740880422504</v>
      </c>
      <c r="AH106" s="1">
        <f t="shared" si="40"/>
        <v>1.0004370297053446</v>
      </c>
      <c r="AI106" s="1">
        <f t="shared" si="41"/>
        <v>43342100.5</v>
      </c>
      <c r="AJ106" s="1">
        <f t="shared" si="42"/>
        <v>1227312.6000000001</v>
      </c>
      <c r="AK106" s="1">
        <f t="shared" si="43"/>
        <v>1.2273126000000001</v>
      </c>
      <c r="AL106" s="1" t="s">
        <v>661</v>
      </c>
      <c r="AM106" s="1" t="s">
        <v>2</v>
      </c>
      <c r="AN106" s="1" t="s">
        <v>662</v>
      </c>
      <c r="AO106" s="1" t="s">
        <v>663</v>
      </c>
      <c r="AP106" s="1" t="s">
        <v>664</v>
      </c>
      <c r="AQ106" s="1" t="s">
        <v>391</v>
      </c>
      <c r="AR106" s="1" t="s">
        <v>665</v>
      </c>
      <c r="AS106" s="1">
        <v>1</v>
      </c>
      <c r="AT106" s="1" t="s">
        <v>666</v>
      </c>
      <c r="AU106" s="1" t="s">
        <v>667</v>
      </c>
      <c r="AV106" s="1">
        <v>7</v>
      </c>
      <c r="AW106" s="2">
        <v>100</v>
      </c>
      <c r="AX106" s="1">
        <v>0</v>
      </c>
      <c r="AY106" s="1">
        <v>0</v>
      </c>
      <c r="AZ106" s="2">
        <v>7</v>
      </c>
      <c r="BA106" s="2">
        <v>14.9</v>
      </c>
      <c r="BB106" s="2">
        <v>0.1</v>
      </c>
      <c r="BC106" s="2">
        <v>0.1</v>
      </c>
      <c r="BD106" s="1">
        <v>0</v>
      </c>
      <c r="BE106" s="2">
        <v>0.1</v>
      </c>
      <c r="BF106" s="2">
        <v>6.9</v>
      </c>
      <c r="BG106" s="2">
        <v>0.2</v>
      </c>
      <c r="BH106" s="2">
        <v>0.4</v>
      </c>
      <c r="BI106" s="1">
        <v>0</v>
      </c>
      <c r="BJ106" s="1">
        <v>0</v>
      </c>
      <c r="BK106" s="2">
        <v>26.6</v>
      </c>
      <c r="BL106" s="2">
        <v>43.5</v>
      </c>
      <c r="BM106" s="1">
        <v>0</v>
      </c>
      <c r="BN106" s="2">
        <v>0.1</v>
      </c>
      <c r="BO106" s="2">
        <v>6523</v>
      </c>
      <c r="BP106" s="2">
        <v>2152</v>
      </c>
      <c r="BQ106" s="2">
        <v>7</v>
      </c>
      <c r="BR106" s="2">
        <v>2</v>
      </c>
      <c r="BS106" s="2">
        <v>0.08</v>
      </c>
      <c r="BT106" s="2">
        <v>0.03</v>
      </c>
      <c r="BU106" s="2">
        <v>14431</v>
      </c>
      <c r="BV106" s="2">
        <v>16</v>
      </c>
      <c r="BW106" s="2">
        <v>0.17</v>
      </c>
      <c r="BX106" s="2">
        <v>618947</v>
      </c>
      <c r="BY106" s="2">
        <v>18478</v>
      </c>
      <c r="BZ106" s="2">
        <v>703</v>
      </c>
      <c r="CA106" s="2">
        <v>21</v>
      </c>
      <c r="CB106" s="2">
        <v>22.25</v>
      </c>
      <c r="CC106" s="2">
        <v>0.72</v>
      </c>
      <c r="CD106" s="2">
        <v>1</v>
      </c>
      <c r="CE106" s="2">
        <v>3</v>
      </c>
      <c r="CF106" s="2">
        <v>81</v>
      </c>
      <c r="CG106" s="2">
        <v>42</v>
      </c>
      <c r="CH106" s="2">
        <v>8</v>
      </c>
      <c r="CI106" s="2">
        <v>1</v>
      </c>
      <c r="CJ106" s="2">
        <v>2</v>
      </c>
      <c r="CK106" s="1">
        <v>0</v>
      </c>
      <c r="CL106" s="1">
        <v>0</v>
      </c>
      <c r="CM106" s="1">
        <v>0</v>
      </c>
      <c r="CN106" s="1">
        <v>0</v>
      </c>
      <c r="CO106" s="1">
        <v>0</v>
      </c>
      <c r="CP106" s="1">
        <v>0</v>
      </c>
      <c r="CQ106" s="2">
        <v>9</v>
      </c>
      <c r="CR106" s="2">
        <v>52</v>
      </c>
      <c r="CS106" s="2">
        <v>0.28044000000000002</v>
      </c>
      <c r="CT106" s="2">
        <v>0.23324</v>
      </c>
      <c r="CU106" s="1" t="s">
        <v>6</v>
      </c>
    </row>
    <row r="107" spans="1:99" s="1" customFormat="1" x14ac:dyDescent="0.25">
      <c r="A107" s="1" t="s">
        <v>668</v>
      </c>
      <c r="C107" s="1" t="s">
        <v>669</v>
      </c>
      <c r="D107" s="1">
        <v>1930</v>
      </c>
      <c r="E107" s="1">
        <f t="shared" si="22"/>
        <v>85</v>
      </c>
      <c r="F107" s="1">
        <v>6</v>
      </c>
      <c r="G107" s="1">
        <v>7</v>
      </c>
      <c r="H107" s="1">
        <v>139</v>
      </c>
      <c r="I107" s="1">
        <v>5860</v>
      </c>
      <c r="J107" s="1">
        <v>4200</v>
      </c>
      <c r="K107" s="1">
        <v>5860</v>
      </c>
      <c r="L107" s="1">
        <f t="shared" si="23"/>
        <v>255261014</v>
      </c>
      <c r="M107" s="1">
        <v>354.18892242999999</v>
      </c>
      <c r="N107" s="1">
        <f t="shared" si="24"/>
        <v>15428469.461050799</v>
      </c>
      <c r="O107" s="1">
        <f t="shared" si="25"/>
        <v>0.55342019129687503</v>
      </c>
      <c r="P107" s="1">
        <f t="shared" si="26"/>
        <v>1433352.9826250698</v>
      </c>
      <c r="Q107" s="1">
        <f t="shared" si="27"/>
        <v>1.4333529826250699</v>
      </c>
      <c r="R107" s="1">
        <v>0</v>
      </c>
      <c r="S107" s="1">
        <f t="shared" si="28"/>
        <v>0</v>
      </c>
      <c r="T107" s="1">
        <f t="shared" si="29"/>
        <v>0</v>
      </c>
      <c r="U107" s="1">
        <f t="shared" si="30"/>
        <v>0</v>
      </c>
      <c r="V107" s="1">
        <v>26210.924317000001</v>
      </c>
      <c r="W107" s="1">
        <f t="shared" si="31"/>
        <v>7.9890897318215996</v>
      </c>
      <c r="X107" s="1">
        <f t="shared" si="32"/>
        <v>4.9641918000938983</v>
      </c>
      <c r="Y107" s="1">
        <f t="shared" si="33"/>
        <v>1.8824160322350367</v>
      </c>
      <c r="Z107" s="1">
        <f t="shared" si="34"/>
        <v>16.54480469656481</v>
      </c>
      <c r="AA107" s="1">
        <f t="shared" si="35"/>
        <v>1.5421119287400571</v>
      </c>
      <c r="AB107" s="1">
        <f t="shared" si="36"/>
        <v>8.2724023482824052</v>
      </c>
      <c r="AC107" s="1">
        <v>6</v>
      </c>
      <c r="AD107" s="1">
        <f t="shared" si="37"/>
        <v>2.7574674494274682</v>
      </c>
      <c r="AE107" s="1">
        <v>81.927400000000006</v>
      </c>
      <c r="AF107" s="1">
        <f t="shared" si="38"/>
        <v>0</v>
      </c>
      <c r="AG107" s="1">
        <f t="shared" si="39"/>
        <v>0.37328941114243641</v>
      </c>
      <c r="AH107" s="1">
        <f t="shared" si="40"/>
        <v>0.27667616797405364</v>
      </c>
      <c r="AI107" s="1">
        <f t="shared" si="41"/>
        <v>182951580</v>
      </c>
      <c r="AJ107" s="1">
        <f t="shared" si="42"/>
        <v>5180616</v>
      </c>
      <c r="AK107" s="1">
        <f t="shared" si="43"/>
        <v>5.1806159999999997</v>
      </c>
      <c r="AL107" s="1" t="s">
        <v>670</v>
      </c>
      <c r="AM107" s="1" t="s">
        <v>2</v>
      </c>
      <c r="AN107" s="1" t="s">
        <v>671</v>
      </c>
      <c r="AO107" s="1" t="s">
        <v>672</v>
      </c>
      <c r="AP107" s="1" t="s">
        <v>673</v>
      </c>
      <c r="AQ107" s="1" t="s">
        <v>674</v>
      </c>
      <c r="AR107" s="1" t="s">
        <v>675</v>
      </c>
      <c r="AS107" s="1">
        <v>1</v>
      </c>
      <c r="AT107" s="1" t="s">
        <v>676</v>
      </c>
      <c r="AU107" s="1" t="s">
        <v>677</v>
      </c>
      <c r="AV107" s="1">
        <v>7</v>
      </c>
      <c r="AW107" s="2">
        <v>100</v>
      </c>
      <c r="AX107" s="1">
        <v>0</v>
      </c>
      <c r="AY107" s="1">
        <v>0</v>
      </c>
      <c r="AZ107" s="2">
        <v>1.9</v>
      </c>
      <c r="BA107" s="2">
        <v>15.8</v>
      </c>
      <c r="BB107" s="2">
        <v>0.3</v>
      </c>
      <c r="BC107" s="2">
        <v>0.4</v>
      </c>
      <c r="BD107" s="1">
        <v>0</v>
      </c>
      <c r="BE107" s="2">
        <v>0.4</v>
      </c>
      <c r="BF107" s="2">
        <v>3.5</v>
      </c>
      <c r="BG107" s="2">
        <v>0.1</v>
      </c>
      <c r="BH107" s="2">
        <v>0.3</v>
      </c>
      <c r="BI107" s="1">
        <v>0</v>
      </c>
      <c r="BJ107" s="1">
        <v>0</v>
      </c>
      <c r="BK107" s="2">
        <v>20.5</v>
      </c>
      <c r="BL107" s="2">
        <v>56.8</v>
      </c>
      <c r="BM107" s="1">
        <v>0</v>
      </c>
      <c r="BN107" s="1">
        <v>0</v>
      </c>
      <c r="BO107" s="2">
        <v>10366</v>
      </c>
      <c r="BP107" s="2">
        <v>2713</v>
      </c>
      <c r="BQ107" s="2">
        <v>13</v>
      </c>
      <c r="BR107" s="2">
        <v>3</v>
      </c>
      <c r="BS107" s="2">
        <v>0.12</v>
      </c>
      <c r="BT107" s="2">
        <v>0.03</v>
      </c>
      <c r="BU107" s="2">
        <v>22064</v>
      </c>
      <c r="BV107" s="2">
        <v>28</v>
      </c>
      <c r="BW107" s="2">
        <v>0.26</v>
      </c>
      <c r="BX107" s="2">
        <v>873898</v>
      </c>
      <c r="BY107" s="2">
        <v>47963</v>
      </c>
      <c r="BZ107" s="2">
        <v>1125</v>
      </c>
      <c r="CA107" s="2">
        <v>62</v>
      </c>
      <c r="CB107" s="2">
        <v>12.2</v>
      </c>
      <c r="CC107" s="2">
        <v>0.71</v>
      </c>
      <c r="CD107" s="2">
        <v>1</v>
      </c>
      <c r="CE107" s="2">
        <v>3</v>
      </c>
      <c r="CF107" s="2">
        <v>67</v>
      </c>
      <c r="CG107" s="2">
        <v>24</v>
      </c>
      <c r="CH107" s="2">
        <v>6</v>
      </c>
      <c r="CI107" s="1">
        <v>0</v>
      </c>
      <c r="CJ107" s="1">
        <v>0</v>
      </c>
      <c r="CK107" s="1">
        <v>0</v>
      </c>
      <c r="CL107" s="1">
        <v>0</v>
      </c>
      <c r="CM107" s="1">
        <v>0</v>
      </c>
      <c r="CN107" s="1">
        <v>0</v>
      </c>
      <c r="CO107" s="1">
        <v>0</v>
      </c>
      <c r="CP107" s="1">
        <v>0</v>
      </c>
      <c r="CQ107" s="2">
        <v>25</v>
      </c>
      <c r="CR107" s="2">
        <v>72</v>
      </c>
      <c r="CS107" s="2">
        <v>0.34321000000000002</v>
      </c>
      <c r="CT107" s="2">
        <v>7.6600000000000001E-2</v>
      </c>
      <c r="CU107" s="1" t="s">
        <v>6</v>
      </c>
    </row>
    <row r="108" spans="1:99" s="1" customFormat="1" x14ac:dyDescent="0.25">
      <c r="A108" s="1" t="s">
        <v>678</v>
      </c>
      <c r="C108" s="1" t="s">
        <v>679</v>
      </c>
      <c r="D108" s="1">
        <v>1966</v>
      </c>
      <c r="E108" s="1">
        <f t="shared" si="22"/>
        <v>49</v>
      </c>
      <c r="F108" s="1">
        <v>10</v>
      </c>
      <c r="G108" s="1">
        <v>12</v>
      </c>
      <c r="H108" s="1">
        <v>230</v>
      </c>
      <c r="I108" s="1">
        <v>400</v>
      </c>
      <c r="J108" s="1">
        <v>321</v>
      </c>
      <c r="K108" s="1">
        <v>400</v>
      </c>
      <c r="L108" s="1">
        <f t="shared" si="23"/>
        <v>17423960</v>
      </c>
      <c r="M108" s="1">
        <v>321</v>
      </c>
      <c r="N108" s="1">
        <f t="shared" si="24"/>
        <v>13982760</v>
      </c>
      <c r="O108" s="1">
        <f t="shared" si="25"/>
        <v>0.50156250000000002</v>
      </c>
      <c r="P108" s="1">
        <f t="shared" si="26"/>
        <v>1299042.06</v>
      </c>
      <c r="Q108" s="1">
        <f t="shared" si="27"/>
        <v>1.2990420600000001</v>
      </c>
      <c r="R108" s="1">
        <v>7</v>
      </c>
      <c r="S108" s="1">
        <f t="shared" si="28"/>
        <v>18.129929999999998</v>
      </c>
      <c r="T108" s="1">
        <f t="shared" si="29"/>
        <v>4480</v>
      </c>
      <c r="U108" s="1">
        <f t="shared" si="30"/>
        <v>195160000</v>
      </c>
      <c r="W108" s="1">
        <f t="shared" si="31"/>
        <v>0</v>
      </c>
      <c r="X108" s="1">
        <f t="shared" si="32"/>
        <v>0</v>
      </c>
      <c r="Y108" s="1">
        <f t="shared" si="33"/>
        <v>0</v>
      </c>
      <c r="Z108" s="1">
        <f t="shared" si="34"/>
        <v>1.2461030583375527</v>
      </c>
      <c r="AA108" s="1">
        <f t="shared" si="35"/>
        <v>0</v>
      </c>
      <c r="AB108" s="1">
        <f t="shared" si="36"/>
        <v>0.37383091750126585</v>
      </c>
      <c r="AC108" s="1">
        <v>10</v>
      </c>
      <c r="AD108" s="1">
        <f t="shared" si="37"/>
        <v>0.12461030583375528</v>
      </c>
      <c r="AE108" s="1" t="s">
        <v>2</v>
      </c>
      <c r="AF108" s="1">
        <f t="shared" si="38"/>
        <v>13.956386292834891</v>
      </c>
      <c r="AG108" s="1">
        <f t="shared" si="39"/>
        <v>2.9532686732028482E-2</v>
      </c>
      <c r="AH108" s="1">
        <f t="shared" si="40"/>
        <v>3.2808476829782403</v>
      </c>
      <c r="AI108" s="1">
        <f t="shared" si="41"/>
        <v>13982727.9</v>
      </c>
      <c r="AJ108" s="1">
        <f t="shared" si="42"/>
        <v>395947.08</v>
      </c>
      <c r="AK108" s="1">
        <f t="shared" si="43"/>
        <v>0.39594708000000001</v>
      </c>
      <c r="AL108" s="1" t="s">
        <v>2</v>
      </c>
      <c r="AM108" s="1" t="s">
        <v>2</v>
      </c>
      <c r="AN108" s="1" t="s">
        <v>2</v>
      </c>
      <c r="AO108" s="1" t="s">
        <v>2</v>
      </c>
      <c r="AP108" s="1" t="s">
        <v>2</v>
      </c>
      <c r="AQ108" s="1" t="s">
        <v>2</v>
      </c>
      <c r="AR108" s="1" t="s">
        <v>2</v>
      </c>
      <c r="AS108" s="1">
        <v>0</v>
      </c>
      <c r="AT108" s="1" t="s">
        <v>2</v>
      </c>
      <c r="AU108" s="1" t="s">
        <v>2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  <c r="CC108" s="1">
        <v>0</v>
      </c>
      <c r="CD108" s="1">
        <v>0</v>
      </c>
      <c r="CE108" s="1">
        <v>0</v>
      </c>
      <c r="CF108" s="1">
        <v>0</v>
      </c>
      <c r="CG108" s="1">
        <v>0</v>
      </c>
      <c r="CH108" s="1">
        <v>0</v>
      </c>
      <c r="CI108" s="1">
        <v>0</v>
      </c>
      <c r="CJ108" s="1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T108" s="1">
        <v>0</v>
      </c>
      <c r="CU108" s="1" t="s">
        <v>17</v>
      </c>
    </row>
    <row r="109" spans="1:99" s="1" customFormat="1" x14ac:dyDescent="0.25">
      <c r="A109" s="1" t="s">
        <v>680</v>
      </c>
      <c r="C109" s="1" t="s">
        <v>681</v>
      </c>
      <c r="D109" s="1">
        <v>1953</v>
      </c>
      <c r="E109" s="1">
        <f t="shared" si="22"/>
        <v>62</v>
      </c>
      <c r="F109" s="1">
        <v>20</v>
      </c>
      <c r="G109" s="1">
        <v>25</v>
      </c>
      <c r="H109" s="1">
        <v>6250</v>
      </c>
      <c r="I109" s="1">
        <v>3550</v>
      </c>
      <c r="J109" s="1">
        <v>1618</v>
      </c>
      <c r="K109" s="1">
        <v>3550</v>
      </c>
      <c r="L109" s="1">
        <f t="shared" si="23"/>
        <v>154637645</v>
      </c>
      <c r="M109" s="1">
        <v>309.73723064000001</v>
      </c>
      <c r="N109" s="1">
        <f t="shared" si="24"/>
        <v>13492153.7666784</v>
      </c>
      <c r="O109" s="1">
        <f t="shared" si="25"/>
        <v>0.48396442287500002</v>
      </c>
      <c r="P109" s="1">
        <f t="shared" si="26"/>
        <v>1253463.2091877905</v>
      </c>
      <c r="Q109" s="1">
        <f t="shared" si="27"/>
        <v>1.2534632091877904</v>
      </c>
      <c r="R109" s="1">
        <v>0</v>
      </c>
      <c r="S109" s="1">
        <f t="shared" si="28"/>
        <v>0</v>
      </c>
      <c r="T109" s="1">
        <f t="shared" si="29"/>
        <v>0</v>
      </c>
      <c r="U109" s="1">
        <f t="shared" si="30"/>
        <v>0</v>
      </c>
      <c r="V109" s="1">
        <v>27576.056729</v>
      </c>
      <c r="W109" s="1">
        <f t="shared" si="31"/>
        <v>8.4051820909991992</v>
      </c>
      <c r="X109" s="1">
        <f t="shared" si="32"/>
        <v>5.2227396881322266</v>
      </c>
      <c r="Y109" s="1">
        <f t="shared" si="33"/>
        <v>2.1178062320138391</v>
      </c>
      <c r="Z109" s="1">
        <f t="shared" si="34"/>
        <v>11.461301707212151</v>
      </c>
      <c r="AA109" s="1">
        <f t="shared" si="35"/>
        <v>4.2114970140051762</v>
      </c>
      <c r="AB109" s="1">
        <f t="shared" si="36"/>
        <v>1.7191952560818227</v>
      </c>
      <c r="AC109" s="1">
        <v>20</v>
      </c>
      <c r="AD109" s="1">
        <f t="shared" si="37"/>
        <v>0.57306508536060752</v>
      </c>
      <c r="AE109" s="1">
        <v>2854.78</v>
      </c>
      <c r="AF109" s="1">
        <f t="shared" si="38"/>
        <v>0</v>
      </c>
      <c r="AG109" s="1">
        <f t="shared" si="39"/>
        <v>0.27652777069130807</v>
      </c>
      <c r="AH109" s="1">
        <f t="shared" si="40"/>
        <v>0.62805974998599556</v>
      </c>
      <c r="AI109" s="1">
        <f t="shared" si="41"/>
        <v>70479918.200000003</v>
      </c>
      <c r="AJ109" s="1">
        <f t="shared" si="42"/>
        <v>1995770.6400000001</v>
      </c>
      <c r="AK109" s="1">
        <f t="shared" si="43"/>
        <v>1.9957706400000002</v>
      </c>
      <c r="AL109" s="1" t="s">
        <v>155</v>
      </c>
      <c r="AM109" s="1" t="s">
        <v>2</v>
      </c>
      <c r="AN109" s="1" t="s">
        <v>682</v>
      </c>
      <c r="AO109" s="1" t="s">
        <v>683</v>
      </c>
      <c r="AP109" s="1" t="s">
        <v>684</v>
      </c>
      <c r="AQ109" s="1" t="s">
        <v>227</v>
      </c>
      <c r="AR109" s="1" t="s">
        <v>685</v>
      </c>
      <c r="AS109" s="1">
        <v>5</v>
      </c>
      <c r="AT109" s="1" t="s">
        <v>686</v>
      </c>
      <c r="AU109" s="1" t="s">
        <v>687</v>
      </c>
      <c r="AV109" s="1">
        <v>7</v>
      </c>
      <c r="AW109" s="2">
        <v>80</v>
      </c>
      <c r="AX109" s="2">
        <v>19</v>
      </c>
      <c r="AY109" s="2">
        <v>1</v>
      </c>
      <c r="AZ109" s="2">
        <v>2.9</v>
      </c>
      <c r="BA109" s="2">
        <v>5.2</v>
      </c>
      <c r="BB109" s="2">
        <v>0.4</v>
      </c>
      <c r="BC109" s="2">
        <v>0.9</v>
      </c>
      <c r="BD109" s="2">
        <v>0.3</v>
      </c>
      <c r="BE109" s="2">
        <v>0.7</v>
      </c>
      <c r="BF109" s="2">
        <v>4.0999999999999996</v>
      </c>
      <c r="BG109" s="2">
        <v>0.1</v>
      </c>
      <c r="BH109" s="2">
        <v>0.2</v>
      </c>
      <c r="BI109" s="1">
        <v>0</v>
      </c>
      <c r="BJ109" s="2">
        <v>0.2</v>
      </c>
      <c r="BK109" s="2">
        <v>15.2</v>
      </c>
      <c r="BL109" s="2">
        <v>69.7</v>
      </c>
      <c r="BM109" s="1">
        <v>0</v>
      </c>
      <c r="BN109" s="2">
        <v>0.1</v>
      </c>
      <c r="BO109" s="2">
        <v>186708</v>
      </c>
      <c r="BP109" s="2">
        <v>52982</v>
      </c>
      <c r="BQ109" s="2">
        <v>4</v>
      </c>
      <c r="BR109" s="2">
        <v>1</v>
      </c>
      <c r="BS109" s="2">
        <v>0.05</v>
      </c>
      <c r="BT109" s="2">
        <v>0.01</v>
      </c>
      <c r="BU109" s="2">
        <v>449088</v>
      </c>
      <c r="BV109" s="2">
        <v>10</v>
      </c>
      <c r="BW109" s="2">
        <v>0.12</v>
      </c>
      <c r="BX109" s="2">
        <v>74634292</v>
      </c>
      <c r="BY109" s="2">
        <v>1504234</v>
      </c>
      <c r="BZ109" s="2">
        <v>1641</v>
      </c>
      <c r="CA109" s="2">
        <v>33</v>
      </c>
      <c r="CB109" s="2">
        <v>29.29</v>
      </c>
      <c r="CC109" s="2">
        <v>0.62</v>
      </c>
      <c r="CD109" s="2">
        <v>3</v>
      </c>
      <c r="CE109" s="2">
        <v>12</v>
      </c>
      <c r="CF109" s="2">
        <v>83</v>
      </c>
      <c r="CG109" s="2">
        <v>40</v>
      </c>
      <c r="CH109" s="2">
        <v>6</v>
      </c>
      <c r="CI109" s="1">
        <v>0</v>
      </c>
      <c r="CJ109" s="2">
        <v>1</v>
      </c>
      <c r="CK109" s="1">
        <v>0</v>
      </c>
      <c r="CL109" s="1">
        <v>0</v>
      </c>
      <c r="CM109" s="1">
        <v>0</v>
      </c>
      <c r="CN109" s="1">
        <v>0</v>
      </c>
      <c r="CO109" s="1">
        <v>0</v>
      </c>
      <c r="CP109" s="1">
        <v>0</v>
      </c>
      <c r="CQ109" s="2">
        <v>7</v>
      </c>
      <c r="CR109" s="2">
        <v>47</v>
      </c>
      <c r="CS109" s="2">
        <v>0.79579</v>
      </c>
      <c r="CT109" s="2">
        <v>0.49597999999999998</v>
      </c>
      <c r="CU109" s="1" t="s">
        <v>6</v>
      </c>
    </row>
    <row r="110" spans="1:99" s="1" customFormat="1" x14ac:dyDescent="0.25">
      <c r="A110" s="1" t="s">
        <v>314</v>
      </c>
      <c r="C110" s="1" t="s">
        <v>688</v>
      </c>
      <c r="D110" s="1">
        <v>1935</v>
      </c>
      <c r="E110" s="1">
        <f t="shared" si="22"/>
        <v>80</v>
      </c>
      <c r="F110" s="1">
        <v>6</v>
      </c>
      <c r="G110" s="1">
        <v>8</v>
      </c>
      <c r="H110" s="1">
        <v>1300</v>
      </c>
      <c r="I110" s="1">
        <v>1872</v>
      </c>
      <c r="J110" s="1">
        <v>896</v>
      </c>
      <c r="K110" s="1">
        <v>1872</v>
      </c>
      <c r="L110" s="1">
        <f t="shared" si="23"/>
        <v>81544132.799999997</v>
      </c>
      <c r="M110" s="1">
        <v>327.73811096999998</v>
      </c>
      <c r="N110" s="1">
        <f t="shared" si="24"/>
        <v>14276272.113853199</v>
      </c>
      <c r="O110" s="1">
        <f t="shared" si="25"/>
        <v>0.51209079839062499</v>
      </c>
      <c r="P110" s="1">
        <f t="shared" si="26"/>
        <v>1326310.2517600541</v>
      </c>
      <c r="Q110" s="1">
        <f t="shared" si="27"/>
        <v>1.3263102517600542</v>
      </c>
      <c r="R110" s="1">
        <v>0</v>
      </c>
      <c r="S110" s="1">
        <f t="shared" si="28"/>
        <v>0</v>
      </c>
      <c r="T110" s="1">
        <f t="shared" si="29"/>
        <v>0</v>
      </c>
      <c r="U110" s="1">
        <f t="shared" si="30"/>
        <v>0</v>
      </c>
      <c r="V110" s="1">
        <v>21256.776895999999</v>
      </c>
      <c r="W110" s="1">
        <f t="shared" si="31"/>
        <v>6.4790655979007994</v>
      </c>
      <c r="X110" s="1">
        <f t="shared" si="32"/>
        <v>4.0259060034410243</v>
      </c>
      <c r="Y110" s="1">
        <f t="shared" si="33"/>
        <v>1.5870284231828224</v>
      </c>
      <c r="Z110" s="1">
        <f t="shared" si="34"/>
        <v>5.711864564480555</v>
      </c>
      <c r="AA110" s="1">
        <f t="shared" si="35"/>
        <v>5.8623569070087411</v>
      </c>
      <c r="AB110" s="1">
        <f t="shared" si="36"/>
        <v>2.8559322822402771</v>
      </c>
      <c r="AC110" s="1">
        <v>6</v>
      </c>
      <c r="AD110" s="1">
        <f t="shared" si="37"/>
        <v>0.95197742741342584</v>
      </c>
      <c r="AE110" s="1">
        <v>63.671999999999997</v>
      </c>
      <c r="AF110" s="1">
        <f t="shared" si="38"/>
        <v>0</v>
      </c>
      <c r="AG110" s="1">
        <f t="shared" si="39"/>
        <v>0.13397258620158572</v>
      </c>
      <c r="AH110" s="1">
        <f t="shared" si="40"/>
        <v>1.2000656495531137</v>
      </c>
      <c r="AI110" s="1">
        <f t="shared" si="41"/>
        <v>39029670.399999999</v>
      </c>
      <c r="AJ110" s="1">
        <f t="shared" si="42"/>
        <v>1105198.0800000001</v>
      </c>
      <c r="AK110" s="1">
        <f t="shared" si="43"/>
        <v>1.1051980800000001</v>
      </c>
      <c r="AL110" s="1" t="s">
        <v>689</v>
      </c>
      <c r="AM110" s="1" t="s">
        <v>2</v>
      </c>
      <c r="AN110" s="1" t="s">
        <v>317</v>
      </c>
      <c r="AO110" s="1" t="s">
        <v>690</v>
      </c>
      <c r="AP110" s="1" t="s">
        <v>329</v>
      </c>
      <c r="AQ110" s="1" t="s">
        <v>330</v>
      </c>
      <c r="AR110" s="1" t="s">
        <v>331</v>
      </c>
      <c r="AS110" s="1">
        <v>1</v>
      </c>
      <c r="AT110" s="1" t="s">
        <v>332</v>
      </c>
      <c r="AU110" s="1" t="s">
        <v>333</v>
      </c>
      <c r="AV110" s="1">
        <v>7</v>
      </c>
      <c r="AW110" s="2">
        <v>36</v>
      </c>
      <c r="AX110" s="2">
        <v>60</v>
      </c>
      <c r="AY110" s="2">
        <v>4</v>
      </c>
      <c r="AZ110" s="2">
        <v>6.7</v>
      </c>
      <c r="BA110" s="2">
        <v>10.9</v>
      </c>
      <c r="BB110" s="2">
        <v>0.3</v>
      </c>
      <c r="BC110" s="2">
        <v>0.4</v>
      </c>
      <c r="BD110" s="1">
        <v>0</v>
      </c>
      <c r="BE110" s="2">
        <v>0.2</v>
      </c>
      <c r="BF110" s="2">
        <v>9.1</v>
      </c>
      <c r="BG110" s="2">
        <v>0.1</v>
      </c>
      <c r="BH110" s="2">
        <v>0.1</v>
      </c>
      <c r="BI110" s="1">
        <v>0</v>
      </c>
      <c r="BJ110" s="1">
        <v>0</v>
      </c>
      <c r="BK110" s="2">
        <v>28</v>
      </c>
      <c r="BL110" s="2">
        <v>44</v>
      </c>
      <c r="BM110" s="1">
        <v>0</v>
      </c>
      <c r="BN110" s="1">
        <v>0</v>
      </c>
      <c r="BO110" s="2">
        <v>9256</v>
      </c>
      <c r="BP110" s="2">
        <v>2276</v>
      </c>
      <c r="BQ110" s="2">
        <v>16</v>
      </c>
      <c r="BR110" s="2">
        <v>4</v>
      </c>
      <c r="BS110" s="2">
        <v>0.11</v>
      </c>
      <c r="BT110" s="2">
        <v>0.03</v>
      </c>
      <c r="BU110" s="2">
        <v>21210</v>
      </c>
      <c r="BV110" s="2">
        <v>37</v>
      </c>
      <c r="BW110" s="2">
        <v>0.25</v>
      </c>
      <c r="BX110" s="2">
        <v>564757</v>
      </c>
      <c r="BY110" s="2">
        <v>11989</v>
      </c>
      <c r="BZ110" s="2">
        <v>974</v>
      </c>
      <c r="CA110" s="2">
        <v>21</v>
      </c>
      <c r="CB110" s="2">
        <v>9.98</v>
      </c>
      <c r="CC110" s="2">
        <v>0.23</v>
      </c>
      <c r="CD110" s="2">
        <v>2</v>
      </c>
      <c r="CE110" s="2">
        <v>5</v>
      </c>
      <c r="CF110" s="2">
        <v>77</v>
      </c>
      <c r="CG110" s="2">
        <v>33</v>
      </c>
      <c r="CH110" s="2">
        <v>9</v>
      </c>
      <c r="CI110" s="2">
        <v>1</v>
      </c>
      <c r="CJ110" s="2">
        <v>2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2">
        <v>11</v>
      </c>
      <c r="CR110" s="2">
        <v>60</v>
      </c>
      <c r="CS110" s="2">
        <v>0.29503000000000001</v>
      </c>
      <c r="CT110" s="2">
        <v>1.7010000000000001E-2</v>
      </c>
      <c r="CU110" s="1" t="s">
        <v>6</v>
      </c>
    </row>
    <row r="111" spans="1:99" s="1" customFormat="1" x14ac:dyDescent="0.25">
      <c r="A111" s="1" t="s">
        <v>691</v>
      </c>
      <c r="B111" s="1" t="s">
        <v>691</v>
      </c>
      <c r="C111" s="1" t="s">
        <v>692</v>
      </c>
      <c r="D111" s="1">
        <v>1862</v>
      </c>
      <c r="E111" s="1">
        <f t="shared" ref="E111:E174" si="44">2015-D111</f>
        <v>153</v>
      </c>
      <c r="F111" s="1">
        <v>17</v>
      </c>
      <c r="G111" s="1">
        <v>17</v>
      </c>
      <c r="H111" s="1">
        <v>1750</v>
      </c>
      <c r="I111" s="1">
        <v>25500</v>
      </c>
      <c r="J111" s="1">
        <v>14100</v>
      </c>
      <c r="K111" s="1">
        <v>25500</v>
      </c>
      <c r="L111" s="1">
        <f t="shared" si="23"/>
        <v>1110777450</v>
      </c>
      <c r="M111" s="1">
        <v>1000</v>
      </c>
      <c r="N111" s="1">
        <f t="shared" si="24"/>
        <v>43560000</v>
      </c>
      <c r="O111" s="1">
        <f t="shared" si="25"/>
        <v>1.5625</v>
      </c>
      <c r="P111" s="1">
        <f t="shared" si="26"/>
        <v>4046860</v>
      </c>
      <c r="Q111" s="1">
        <f t="shared" si="27"/>
        <v>4.0468600000000006</v>
      </c>
      <c r="R111" s="1">
        <v>0</v>
      </c>
      <c r="S111" s="1">
        <f t="shared" si="28"/>
        <v>0</v>
      </c>
      <c r="T111" s="1">
        <f t="shared" si="29"/>
        <v>0</v>
      </c>
      <c r="U111" s="1">
        <f t="shared" si="30"/>
        <v>0</v>
      </c>
      <c r="V111" s="1">
        <v>103657.26677</v>
      </c>
      <c r="W111" s="1">
        <f t="shared" si="31"/>
        <v>31.594734911495998</v>
      </c>
      <c r="X111" s="1">
        <f t="shared" si="32"/>
        <v>19.632064382637381</v>
      </c>
      <c r="Y111" s="1">
        <f t="shared" si="33"/>
        <v>4.4304773111005993</v>
      </c>
      <c r="Z111" s="1">
        <f t="shared" si="34"/>
        <v>25.499941460055098</v>
      </c>
      <c r="AA111" s="1">
        <f t="shared" si="35"/>
        <v>1.8166174897370457</v>
      </c>
      <c r="AB111" s="1">
        <f t="shared" si="36"/>
        <v>4.4999896694214883</v>
      </c>
      <c r="AC111" s="1">
        <v>17</v>
      </c>
      <c r="AD111" s="1">
        <f t="shared" si="37"/>
        <v>1.4999965564738293</v>
      </c>
      <c r="AE111" s="1">
        <v>74.591300000000004</v>
      </c>
      <c r="AF111" s="1">
        <f t="shared" si="38"/>
        <v>0</v>
      </c>
      <c r="AG111" s="1">
        <f t="shared" si="39"/>
        <v>0.34240547185137227</v>
      </c>
      <c r="AH111" s="1">
        <f t="shared" si="40"/>
        <v>0.23268423283533621</v>
      </c>
      <c r="AI111" s="1">
        <f t="shared" si="41"/>
        <v>614194590</v>
      </c>
      <c r="AJ111" s="1">
        <f t="shared" si="42"/>
        <v>17392068</v>
      </c>
      <c r="AK111" s="1">
        <f t="shared" si="43"/>
        <v>17.392067999999998</v>
      </c>
      <c r="AL111" s="1" t="s">
        <v>693</v>
      </c>
      <c r="AM111" s="1" t="s">
        <v>2</v>
      </c>
      <c r="AN111" s="1" t="s">
        <v>2</v>
      </c>
      <c r="AO111" s="1" t="s">
        <v>694</v>
      </c>
      <c r="AP111" s="1" t="s">
        <v>695</v>
      </c>
      <c r="AQ111" s="1" t="s">
        <v>330</v>
      </c>
      <c r="AR111" s="1" t="s">
        <v>696</v>
      </c>
      <c r="AS111" s="1">
        <v>1</v>
      </c>
      <c r="AT111" s="1" t="s">
        <v>697</v>
      </c>
      <c r="AU111" s="1" t="s">
        <v>698</v>
      </c>
      <c r="AV111" s="1">
        <v>6</v>
      </c>
      <c r="AW111" s="2">
        <v>36</v>
      </c>
      <c r="AX111" s="2">
        <v>60</v>
      </c>
      <c r="AY111" s="2">
        <v>4</v>
      </c>
      <c r="AZ111" s="2">
        <v>6.9</v>
      </c>
      <c r="BA111" s="2">
        <v>9.6</v>
      </c>
      <c r="BB111" s="2">
        <v>0.3</v>
      </c>
      <c r="BC111" s="2">
        <v>0.4</v>
      </c>
      <c r="BD111" s="1">
        <v>0</v>
      </c>
      <c r="BE111" s="2">
        <v>0.3</v>
      </c>
      <c r="BF111" s="2">
        <v>8.4</v>
      </c>
      <c r="BG111" s="2">
        <v>0.1</v>
      </c>
      <c r="BH111" s="2">
        <v>0.2</v>
      </c>
      <c r="BI111" s="1">
        <v>0</v>
      </c>
      <c r="BJ111" s="1">
        <v>0</v>
      </c>
      <c r="BK111" s="2">
        <v>25.4</v>
      </c>
      <c r="BL111" s="2">
        <v>48.4</v>
      </c>
      <c r="BM111" s="1">
        <v>0</v>
      </c>
      <c r="BN111" s="1">
        <v>0</v>
      </c>
      <c r="BO111" s="2">
        <v>11413</v>
      </c>
      <c r="BP111" s="2">
        <v>2579</v>
      </c>
      <c r="BQ111" s="2">
        <v>17</v>
      </c>
      <c r="BR111" s="2">
        <v>4</v>
      </c>
      <c r="BS111" s="2">
        <v>0.11</v>
      </c>
      <c r="BT111" s="2">
        <v>0.03</v>
      </c>
      <c r="BU111" s="2">
        <v>26094</v>
      </c>
      <c r="BV111" s="2">
        <v>38</v>
      </c>
      <c r="BW111" s="2">
        <v>0.26</v>
      </c>
      <c r="BX111" s="2">
        <v>521580</v>
      </c>
      <c r="BY111" s="2">
        <v>6093</v>
      </c>
      <c r="BZ111" s="2">
        <v>763</v>
      </c>
      <c r="CA111" s="2">
        <v>9</v>
      </c>
      <c r="CB111" s="2">
        <v>7.91</v>
      </c>
      <c r="CC111" s="2">
        <v>0.11</v>
      </c>
      <c r="CD111" s="2">
        <v>2</v>
      </c>
      <c r="CE111" s="2">
        <v>5</v>
      </c>
      <c r="CF111" s="2">
        <v>76</v>
      </c>
      <c r="CG111" s="2">
        <v>31</v>
      </c>
      <c r="CH111" s="2">
        <v>9</v>
      </c>
      <c r="CI111" s="2">
        <v>1</v>
      </c>
      <c r="CJ111" s="2">
        <v>1</v>
      </c>
      <c r="CK111" s="1">
        <v>0</v>
      </c>
      <c r="CL111" s="1">
        <v>0</v>
      </c>
      <c r="CM111" s="1">
        <v>0</v>
      </c>
      <c r="CN111" s="1">
        <v>0</v>
      </c>
      <c r="CO111" s="1">
        <v>0</v>
      </c>
      <c r="CP111" s="1">
        <v>0</v>
      </c>
      <c r="CQ111" s="2">
        <v>12</v>
      </c>
      <c r="CR111" s="2">
        <v>63</v>
      </c>
      <c r="CS111" s="2">
        <v>0.46517999999999998</v>
      </c>
      <c r="CT111" s="2">
        <v>6.3439999999999996E-2</v>
      </c>
      <c r="CU111" s="1" t="s">
        <v>17</v>
      </c>
    </row>
    <row r="112" spans="1:99" s="1" customFormat="1" x14ac:dyDescent="0.25">
      <c r="A112" s="1" t="s">
        <v>126</v>
      </c>
      <c r="C112" s="1" t="s">
        <v>699</v>
      </c>
      <c r="D112" s="1">
        <v>1954</v>
      </c>
      <c r="E112" s="1">
        <f t="shared" si="44"/>
        <v>61</v>
      </c>
      <c r="F112" s="1">
        <v>10</v>
      </c>
      <c r="G112" s="1">
        <v>10</v>
      </c>
      <c r="H112" s="1">
        <v>0</v>
      </c>
      <c r="I112" s="1">
        <v>6319</v>
      </c>
      <c r="J112" s="1">
        <v>4930</v>
      </c>
      <c r="K112" s="1">
        <v>6319</v>
      </c>
      <c r="L112" s="1">
        <f t="shared" si="23"/>
        <v>275255008.10000002</v>
      </c>
      <c r="M112" s="1">
        <v>456.13324677999998</v>
      </c>
      <c r="N112" s="1">
        <f t="shared" si="24"/>
        <v>19869164.229736798</v>
      </c>
      <c r="O112" s="1">
        <f t="shared" si="25"/>
        <v>0.71270819809374997</v>
      </c>
      <c r="P112" s="1">
        <f t="shared" si="26"/>
        <v>1845907.3910641107</v>
      </c>
      <c r="Q112" s="1">
        <f t="shared" si="27"/>
        <v>1.8459073910641108</v>
      </c>
      <c r="R112" s="1">
        <v>0</v>
      </c>
      <c r="S112" s="1">
        <f t="shared" si="28"/>
        <v>0</v>
      </c>
      <c r="T112" s="1">
        <f t="shared" si="29"/>
        <v>0</v>
      </c>
      <c r="U112" s="1">
        <f t="shared" si="30"/>
        <v>0</v>
      </c>
      <c r="V112" s="1">
        <v>21770.023258000001</v>
      </c>
      <c r="W112" s="1">
        <f t="shared" si="31"/>
        <v>6.6355030890383997</v>
      </c>
      <c r="X112" s="1">
        <f t="shared" si="32"/>
        <v>4.1231117849256522</v>
      </c>
      <c r="Y112" s="1">
        <f t="shared" si="33"/>
        <v>1.377728976016493</v>
      </c>
      <c r="Z112" s="1">
        <f t="shared" si="34"/>
        <v>13.853376262703842</v>
      </c>
      <c r="AA112" s="1">
        <f t="shared" si="35"/>
        <v>1.0911760478061672</v>
      </c>
      <c r="AB112" s="1">
        <f t="shared" si="36"/>
        <v>4.1560128788111523</v>
      </c>
      <c r="AC112" s="1">
        <v>10</v>
      </c>
      <c r="AD112" s="1">
        <f t="shared" si="37"/>
        <v>1.3853376262703843</v>
      </c>
      <c r="AE112" s="1">
        <v>153.14699999999999</v>
      </c>
      <c r="AF112" s="1">
        <f t="shared" si="38"/>
        <v>0</v>
      </c>
      <c r="AG112" s="1">
        <f t="shared" si="39"/>
        <v>0.27543002321031029</v>
      </c>
      <c r="AH112" s="1">
        <f t="shared" si="40"/>
        <v>0.30355044742951415</v>
      </c>
      <c r="AI112" s="1">
        <f t="shared" si="41"/>
        <v>214750307</v>
      </c>
      <c r="AJ112" s="1">
        <f t="shared" si="42"/>
        <v>6081056.4000000004</v>
      </c>
      <c r="AK112" s="1">
        <f t="shared" si="43"/>
        <v>6.0810564000000005</v>
      </c>
      <c r="AL112" s="1" t="s">
        <v>700</v>
      </c>
      <c r="AM112" s="1" t="s">
        <v>2</v>
      </c>
      <c r="AN112" s="1" t="s">
        <v>129</v>
      </c>
      <c r="AO112" s="1" t="s">
        <v>701</v>
      </c>
      <c r="AP112" s="1" t="s">
        <v>702</v>
      </c>
      <c r="AQ112" s="1" t="s">
        <v>703</v>
      </c>
      <c r="AR112" s="1" t="s">
        <v>704</v>
      </c>
      <c r="AS112" s="1">
        <v>2</v>
      </c>
      <c r="AT112" s="1" t="s">
        <v>705</v>
      </c>
      <c r="AU112" s="1" t="s">
        <v>706</v>
      </c>
      <c r="AV112" s="1">
        <v>7</v>
      </c>
      <c r="AW112" s="2">
        <v>100</v>
      </c>
      <c r="AX112" s="1">
        <v>0</v>
      </c>
      <c r="AY112" s="1">
        <v>0</v>
      </c>
      <c r="AZ112" s="2">
        <v>1.6</v>
      </c>
      <c r="BA112" s="2">
        <v>17.399999999999999</v>
      </c>
      <c r="BB112" s="2">
        <v>0.6</v>
      </c>
      <c r="BC112" s="2">
        <v>0.5</v>
      </c>
      <c r="BD112" s="2">
        <v>0.1</v>
      </c>
      <c r="BE112" s="2">
        <v>0.4</v>
      </c>
      <c r="BF112" s="2">
        <v>15</v>
      </c>
      <c r="BG112" s="2">
        <v>0.4</v>
      </c>
      <c r="BH112" s="2">
        <v>0.4</v>
      </c>
      <c r="BI112" s="1">
        <v>0</v>
      </c>
      <c r="BJ112" s="1">
        <v>0</v>
      </c>
      <c r="BK112" s="2">
        <v>28.1</v>
      </c>
      <c r="BL112" s="2">
        <v>35.4</v>
      </c>
      <c r="BM112" s="1">
        <v>0</v>
      </c>
      <c r="BN112" s="2">
        <v>0.1</v>
      </c>
      <c r="BO112" s="2">
        <v>11727</v>
      </c>
      <c r="BP112" s="2">
        <v>2403</v>
      </c>
      <c r="BQ112" s="2">
        <v>15</v>
      </c>
      <c r="BR112" s="2">
        <v>3</v>
      </c>
      <c r="BS112" s="2">
        <v>0.11</v>
      </c>
      <c r="BT112" s="2">
        <v>0.02</v>
      </c>
      <c r="BU112" s="2">
        <v>24390</v>
      </c>
      <c r="BV112" s="2">
        <v>32</v>
      </c>
      <c r="BW112" s="2">
        <v>0.22</v>
      </c>
      <c r="BX112" s="2">
        <v>655010</v>
      </c>
      <c r="BY112" s="2">
        <v>38052</v>
      </c>
      <c r="BZ112" s="2">
        <v>856</v>
      </c>
      <c r="CA112" s="2">
        <v>50</v>
      </c>
      <c r="CB112" s="2">
        <v>4.88</v>
      </c>
      <c r="CC112" s="2">
        <v>0.3</v>
      </c>
      <c r="CD112" s="2">
        <v>5</v>
      </c>
      <c r="CE112" s="2">
        <v>10</v>
      </c>
      <c r="CF112" s="2">
        <v>70</v>
      </c>
      <c r="CG112" s="2">
        <v>31</v>
      </c>
      <c r="CH112" s="2">
        <v>9</v>
      </c>
      <c r="CI112" s="2">
        <v>2</v>
      </c>
      <c r="CJ112" s="2">
        <v>3</v>
      </c>
      <c r="CK112" s="1">
        <v>0</v>
      </c>
      <c r="CL112" s="1">
        <v>0</v>
      </c>
      <c r="CM112" s="1">
        <v>0</v>
      </c>
      <c r="CN112" s="1">
        <v>0</v>
      </c>
      <c r="CO112" s="1">
        <v>0</v>
      </c>
      <c r="CP112" s="1">
        <v>0</v>
      </c>
      <c r="CQ112" s="2">
        <v>14</v>
      </c>
      <c r="CR112" s="2">
        <v>56</v>
      </c>
      <c r="CS112" s="2">
        <v>0.71525000000000005</v>
      </c>
      <c r="CT112" s="2">
        <v>0.45684999999999998</v>
      </c>
      <c r="CU112" s="1" t="s">
        <v>6</v>
      </c>
    </row>
    <row r="113" spans="1:99" s="1" customFormat="1" x14ac:dyDescent="0.25">
      <c r="A113" s="1" t="s">
        <v>707</v>
      </c>
      <c r="C113" s="1" t="s">
        <v>708</v>
      </c>
      <c r="D113" s="1">
        <v>1919</v>
      </c>
      <c r="E113" s="1">
        <f t="shared" si="44"/>
        <v>96</v>
      </c>
      <c r="F113" s="1">
        <v>55</v>
      </c>
      <c r="G113" s="1">
        <v>65</v>
      </c>
      <c r="H113" s="1">
        <v>30000</v>
      </c>
      <c r="I113" s="1">
        <v>35000</v>
      </c>
      <c r="J113" s="1">
        <v>20000</v>
      </c>
      <c r="K113" s="1">
        <v>35000</v>
      </c>
      <c r="L113" s="1">
        <f t="shared" si="23"/>
        <v>1524596500</v>
      </c>
      <c r="M113" s="1">
        <v>699.61103224999999</v>
      </c>
      <c r="N113" s="1">
        <f t="shared" si="24"/>
        <v>30475056.56481</v>
      </c>
      <c r="O113" s="1">
        <f t="shared" si="25"/>
        <v>1.093142237890625</v>
      </c>
      <c r="P113" s="1">
        <f t="shared" si="26"/>
        <v>2831227.9019712349</v>
      </c>
      <c r="Q113" s="1">
        <f t="shared" si="27"/>
        <v>2.8312279019712352</v>
      </c>
      <c r="R113" s="1">
        <v>0</v>
      </c>
      <c r="S113" s="1">
        <f t="shared" si="28"/>
        <v>0</v>
      </c>
      <c r="T113" s="1">
        <f t="shared" si="29"/>
        <v>0</v>
      </c>
      <c r="U113" s="1">
        <f t="shared" si="30"/>
        <v>0</v>
      </c>
      <c r="V113" s="1">
        <v>98224.360086999994</v>
      </c>
      <c r="W113" s="1">
        <f t="shared" si="31"/>
        <v>29.938784954517597</v>
      </c>
      <c r="X113" s="1">
        <f t="shared" si="32"/>
        <v>18.603104454317279</v>
      </c>
      <c r="Y113" s="1">
        <f t="shared" si="33"/>
        <v>5.0192825854197629</v>
      </c>
      <c r="Z113" s="1">
        <f t="shared" si="34"/>
        <v>50.027684009632786</v>
      </c>
      <c r="AA113" s="1">
        <f t="shared" si="35"/>
        <v>1.2135902063477964</v>
      </c>
      <c r="AB113" s="1">
        <f t="shared" si="36"/>
        <v>2.7287827641617883</v>
      </c>
      <c r="AC113" s="1">
        <v>55</v>
      </c>
      <c r="AD113" s="1">
        <f t="shared" si="37"/>
        <v>0.90959425472059607</v>
      </c>
      <c r="AE113" s="1">
        <v>312.89299999999997</v>
      </c>
      <c r="AF113" s="1">
        <f t="shared" si="38"/>
        <v>0</v>
      </c>
      <c r="AG113" s="1">
        <f t="shared" si="39"/>
        <v>0.80312581609299205</v>
      </c>
      <c r="AH113" s="1">
        <f t="shared" si="40"/>
        <v>0.11476586170717137</v>
      </c>
      <c r="AI113" s="1">
        <f t="shared" si="41"/>
        <v>871198000</v>
      </c>
      <c r="AJ113" s="1">
        <f t="shared" si="42"/>
        <v>24669600</v>
      </c>
      <c r="AK113" s="1">
        <f t="shared" si="43"/>
        <v>24.669599999999999</v>
      </c>
      <c r="AL113" s="1" t="s">
        <v>709</v>
      </c>
      <c r="AM113" s="1" t="s">
        <v>2</v>
      </c>
      <c r="AN113" s="1" t="s">
        <v>710</v>
      </c>
      <c r="AO113" s="1" t="s">
        <v>711</v>
      </c>
      <c r="AP113" s="1" t="s">
        <v>712</v>
      </c>
      <c r="AQ113" s="1" t="s">
        <v>713</v>
      </c>
      <c r="AR113" s="1" t="s">
        <v>331</v>
      </c>
      <c r="AS113" s="1">
        <v>4</v>
      </c>
      <c r="AT113" s="1" t="s">
        <v>714</v>
      </c>
      <c r="AU113" s="1" t="s">
        <v>715</v>
      </c>
      <c r="AV113" s="1">
        <v>7</v>
      </c>
      <c r="AW113" s="2">
        <v>52</v>
      </c>
      <c r="AX113" s="2">
        <v>46</v>
      </c>
      <c r="AY113" s="2">
        <v>2</v>
      </c>
      <c r="AZ113" s="2">
        <v>0.2</v>
      </c>
      <c r="BA113" s="2">
        <v>2.2999999999999998</v>
      </c>
      <c r="BB113" s="2">
        <v>0.6</v>
      </c>
      <c r="BC113" s="2">
        <v>1</v>
      </c>
      <c r="BD113" s="2">
        <v>0.5</v>
      </c>
      <c r="BE113" s="2">
        <v>1.4</v>
      </c>
      <c r="BF113" s="2">
        <v>5.2</v>
      </c>
      <c r="BG113" s="1">
        <v>0</v>
      </c>
      <c r="BH113" s="2">
        <v>0.7</v>
      </c>
      <c r="BI113" s="1">
        <v>0</v>
      </c>
      <c r="BJ113" s="2">
        <v>0.1</v>
      </c>
      <c r="BK113" s="2">
        <v>17.8</v>
      </c>
      <c r="BL113" s="2">
        <v>70.2</v>
      </c>
      <c r="BM113" s="1">
        <v>0</v>
      </c>
      <c r="BN113" s="2">
        <v>0.1</v>
      </c>
      <c r="BO113" s="2">
        <v>25281</v>
      </c>
      <c r="BP113" s="2">
        <v>5809</v>
      </c>
      <c r="BQ113" s="2">
        <v>12</v>
      </c>
      <c r="BR113" s="2">
        <v>3</v>
      </c>
      <c r="BS113" s="2">
        <v>7.0000000000000007E-2</v>
      </c>
      <c r="BT113" s="2">
        <v>0.02</v>
      </c>
      <c r="BU113" s="2">
        <v>58391</v>
      </c>
      <c r="BV113" s="2">
        <v>27</v>
      </c>
      <c r="BW113" s="2">
        <v>0.16</v>
      </c>
      <c r="BX113" s="2">
        <v>2855115</v>
      </c>
      <c r="BY113" s="2">
        <v>123198</v>
      </c>
      <c r="BZ113" s="2">
        <v>1307</v>
      </c>
      <c r="CA113" s="2">
        <v>56</v>
      </c>
      <c r="CB113" s="2">
        <v>10.31</v>
      </c>
      <c r="CC113" s="2">
        <v>0.47</v>
      </c>
      <c r="CD113" s="2">
        <v>8</v>
      </c>
      <c r="CE113" s="2">
        <v>17</v>
      </c>
      <c r="CF113" s="2">
        <v>71</v>
      </c>
      <c r="CG113" s="2">
        <v>31</v>
      </c>
      <c r="CH113" s="2">
        <v>9</v>
      </c>
      <c r="CI113" s="2">
        <v>1</v>
      </c>
      <c r="CJ113" s="2">
        <v>1</v>
      </c>
      <c r="CK113" s="1">
        <v>0</v>
      </c>
      <c r="CL113" s="1">
        <v>0</v>
      </c>
      <c r="CM113" s="1">
        <v>0</v>
      </c>
      <c r="CN113" s="1">
        <v>0</v>
      </c>
      <c r="CO113" s="1">
        <v>0</v>
      </c>
      <c r="CP113" s="1">
        <v>0</v>
      </c>
      <c r="CQ113" s="2">
        <v>11</v>
      </c>
      <c r="CR113" s="2">
        <v>50</v>
      </c>
      <c r="CS113" s="2">
        <v>0.71252000000000004</v>
      </c>
      <c r="CT113" s="2">
        <v>0.47016999999999998</v>
      </c>
      <c r="CU113" s="1" t="s">
        <v>6</v>
      </c>
    </row>
    <row r="114" spans="1:99" s="1" customFormat="1" x14ac:dyDescent="0.25">
      <c r="A114" s="1" t="s">
        <v>410</v>
      </c>
      <c r="C114" s="1" t="s">
        <v>716</v>
      </c>
      <c r="D114" s="1">
        <v>1953</v>
      </c>
      <c r="E114" s="1">
        <f t="shared" si="44"/>
        <v>62</v>
      </c>
      <c r="F114" s="1">
        <v>10</v>
      </c>
      <c r="G114" s="1">
        <v>13</v>
      </c>
      <c r="H114" s="1">
        <v>570</v>
      </c>
      <c r="I114" s="1">
        <v>12220</v>
      </c>
      <c r="J114" s="1">
        <v>6580</v>
      </c>
      <c r="K114" s="1">
        <v>12220</v>
      </c>
      <c r="L114" s="1">
        <f t="shared" si="23"/>
        <v>532301978</v>
      </c>
      <c r="M114" s="1">
        <v>1944</v>
      </c>
      <c r="N114" s="1">
        <f t="shared" si="24"/>
        <v>84680640</v>
      </c>
      <c r="O114" s="1">
        <f t="shared" si="25"/>
        <v>3.0375000000000001</v>
      </c>
      <c r="P114" s="1">
        <f t="shared" si="26"/>
        <v>7867095.8399999999</v>
      </c>
      <c r="Q114" s="1">
        <f t="shared" si="27"/>
        <v>7.8670958400000002</v>
      </c>
      <c r="R114" s="1">
        <v>25</v>
      </c>
      <c r="S114" s="1">
        <f t="shared" si="28"/>
        <v>64.749749999999992</v>
      </c>
      <c r="T114" s="1">
        <f t="shared" si="29"/>
        <v>16000</v>
      </c>
      <c r="U114" s="1">
        <f t="shared" si="30"/>
        <v>697000000</v>
      </c>
      <c r="V114" s="1">
        <v>65686.088025000005</v>
      </c>
      <c r="W114" s="1">
        <f t="shared" si="31"/>
        <v>20.021119630019999</v>
      </c>
      <c r="X114" s="1">
        <f t="shared" si="32"/>
        <v>12.440550955406852</v>
      </c>
      <c r="Y114" s="1">
        <f t="shared" si="33"/>
        <v>2.0136131155801378</v>
      </c>
      <c r="Z114" s="1">
        <f t="shared" si="34"/>
        <v>6.2859937997634407</v>
      </c>
      <c r="AA114" s="1">
        <f t="shared" si="35"/>
        <v>2.4667796381192688</v>
      </c>
      <c r="AB114" s="1">
        <f t="shared" si="36"/>
        <v>1.8857981399290324</v>
      </c>
      <c r="AC114" s="1">
        <v>10</v>
      </c>
      <c r="AD114" s="1">
        <f t="shared" si="37"/>
        <v>0.62859937997634407</v>
      </c>
      <c r="AE114" s="1" t="s">
        <v>2</v>
      </c>
      <c r="AF114" s="1">
        <f t="shared" si="38"/>
        <v>8.2304526748971192</v>
      </c>
      <c r="AG114" s="1">
        <f t="shared" si="39"/>
        <v>6.0537897115593306E-2</v>
      </c>
      <c r="AH114" s="1">
        <f t="shared" si="40"/>
        <v>0.96929603278262899</v>
      </c>
      <c r="AI114" s="1">
        <f t="shared" si="41"/>
        <v>286624142</v>
      </c>
      <c r="AJ114" s="1">
        <f t="shared" si="42"/>
        <v>8116298.4000000004</v>
      </c>
      <c r="AK114" s="1">
        <f t="shared" si="43"/>
        <v>8.1162983999999998</v>
      </c>
      <c r="AL114" s="1" t="s">
        <v>717</v>
      </c>
      <c r="AM114" s="1" t="s">
        <v>2</v>
      </c>
      <c r="AN114" s="1" t="s">
        <v>718</v>
      </c>
      <c r="AO114" s="1" t="s">
        <v>719</v>
      </c>
      <c r="AP114" s="1" t="s">
        <v>2</v>
      </c>
      <c r="AQ114" s="1" t="s">
        <v>2</v>
      </c>
      <c r="AR114" s="1" t="s">
        <v>2</v>
      </c>
      <c r="AS114" s="1">
        <v>0</v>
      </c>
      <c r="AT114" s="1" t="s">
        <v>2</v>
      </c>
      <c r="AU114" s="1" t="s">
        <v>2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  <c r="CC114" s="1">
        <v>0</v>
      </c>
      <c r="CD114" s="1">
        <v>0</v>
      </c>
      <c r="CE114" s="1">
        <v>0</v>
      </c>
      <c r="CF114" s="1">
        <v>0</v>
      </c>
      <c r="CG114" s="1">
        <v>0</v>
      </c>
      <c r="CH114" s="1">
        <v>0</v>
      </c>
      <c r="CI114" s="1">
        <v>0</v>
      </c>
      <c r="CJ114" s="1">
        <v>0</v>
      </c>
      <c r="CK114" s="1">
        <v>0</v>
      </c>
      <c r="CL114" s="1">
        <v>0</v>
      </c>
      <c r="CM114" s="1">
        <v>0</v>
      </c>
      <c r="CN114" s="1">
        <v>0</v>
      </c>
      <c r="CO114" s="1">
        <v>0</v>
      </c>
      <c r="CP114" s="1">
        <v>0</v>
      </c>
      <c r="CQ114" s="1">
        <v>0</v>
      </c>
      <c r="CR114" s="1">
        <v>0</v>
      </c>
      <c r="CS114" s="1">
        <v>0</v>
      </c>
      <c r="CT114" s="1">
        <v>0</v>
      </c>
      <c r="CU114" s="1" t="s">
        <v>17</v>
      </c>
    </row>
    <row r="115" spans="1:99" s="1" customFormat="1" x14ac:dyDescent="0.25">
      <c r="A115" s="1" t="s">
        <v>720</v>
      </c>
      <c r="C115" s="1" t="s">
        <v>721</v>
      </c>
      <c r="D115" s="1">
        <v>1911</v>
      </c>
      <c r="E115" s="1">
        <f t="shared" si="44"/>
        <v>104</v>
      </c>
      <c r="F115" s="1">
        <v>8</v>
      </c>
      <c r="G115" s="1">
        <v>21</v>
      </c>
      <c r="H115" s="1">
        <v>1140</v>
      </c>
      <c r="I115" s="1">
        <v>12300</v>
      </c>
      <c r="J115" s="1">
        <v>3500</v>
      </c>
      <c r="K115" s="1">
        <v>12300</v>
      </c>
      <c r="L115" s="1">
        <f t="shared" si="23"/>
        <v>535786770</v>
      </c>
      <c r="M115" s="1">
        <v>555</v>
      </c>
      <c r="N115" s="1">
        <f t="shared" si="24"/>
        <v>24175800</v>
      </c>
      <c r="O115" s="1">
        <f t="shared" si="25"/>
        <v>0.8671875</v>
      </c>
      <c r="P115" s="1">
        <f t="shared" si="26"/>
        <v>2246007.3000000003</v>
      </c>
      <c r="Q115" s="1">
        <f t="shared" si="27"/>
        <v>2.2460073</v>
      </c>
      <c r="R115" s="1">
        <v>93</v>
      </c>
      <c r="S115" s="1">
        <f t="shared" si="28"/>
        <v>240.86906999999999</v>
      </c>
      <c r="T115" s="1">
        <f t="shared" si="29"/>
        <v>59520</v>
      </c>
      <c r="U115" s="1">
        <f t="shared" si="30"/>
        <v>2592840000</v>
      </c>
      <c r="V115" s="1">
        <v>59198.156454999997</v>
      </c>
      <c r="W115" s="1">
        <f t="shared" si="31"/>
        <v>18.043598087483996</v>
      </c>
      <c r="X115" s="1">
        <f t="shared" si="32"/>
        <v>11.211775643638269</v>
      </c>
      <c r="Y115" s="1">
        <f t="shared" si="33"/>
        <v>3.3963501214601277</v>
      </c>
      <c r="Z115" s="1">
        <f t="shared" si="34"/>
        <v>22.162111284838559</v>
      </c>
      <c r="AA115" s="1">
        <f t="shared" si="35"/>
        <v>4.1794870928439396</v>
      </c>
      <c r="AB115" s="1">
        <f t="shared" si="36"/>
        <v>8.3107917318144597</v>
      </c>
      <c r="AC115" s="1">
        <v>8</v>
      </c>
      <c r="AD115" s="1">
        <f t="shared" si="37"/>
        <v>2.7702639106048199</v>
      </c>
      <c r="AE115" s="1">
        <v>23.939</v>
      </c>
      <c r="AF115" s="1">
        <f t="shared" si="38"/>
        <v>107.24324324324324</v>
      </c>
      <c r="AG115" s="1">
        <f t="shared" si="39"/>
        <v>0.39945342815601537</v>
      </c>
      <c r="AH115" s="1">
        <f t="shared" si="40"/>
        <v>0.52024870401512102</v>
      </c>
      <c r="AI115" s="1">
        <f t="shared" si="41"/>
        <v>152459650</v>
      </c>
      <c r="AJ115" s="1">
        <f t="shared" si="42"/>
        <v>4317180</v>
      </c>
      <c r="AK115" s="1">
        <f t="shared" si="43"/>
        <v>4.3171799999999996</v>
      </c>
      <c r="AL115" s="1" t="s">
        <v>722</v>
      </c>
      <c r="AM115" s="1" t="s">
        <v>2</v>
      </c>
      <c r="AN115" s="1" t="s">
        <v>723</v>
      </c>
      <c r="AO115" s="1" t="s">
        <v>724</v>
      </c>
      <c r="AP115" s="1" t="s">
        <v>725</v>
      </c>
      <c r="AQ115" s="1" t="s">
        <v>726</v>
      </c>
      <c r="AR115" s="1" t="s">
        <v>727</v>
      </c>
      <c r="AS115" s="1">
        <v>1</v>
      </c>
      <c r="AT115" s="1" t="s">
        <v>728</v>
      </c>
      <c r="AU115" s="1" t="s">
        <v>729</v>
      </c>
      <c r="AV115" s="1">
        <v>6</v>
      </c>
      <c r="AW115" s="2">
        <v>74</v>
      </c>
      <c r="AX115" s="2">
        <v>24</v>
      </c>
      <c r="AY115" s="2">
        <v>1</v>
      </c>
      <c r="AZ115" s="2">
        <v>2.6</v>
      </c>
      <c r="BA115" s="2">
        <v>3.2</v>
      </c>
      <c r="BB115" s="2">
        <v>0.6</v>
      </c>
      <c r="BC115" s="2">
        <v>1.1000000000000001</v>
      </c>
      <c r="BD115" s="2">
        <v>2.1</v>
      </c>
      <c r="BE115" s="2">
        <v>6</v>
      </c>
      <c r="BF115" s="2">
        <v>3.6</v>
      </c>
      <c r="BG115" s="1">
        <v>0</v>
      </c>
      <c r="BH115" s="1">
        <v>0</v>
      </c>
      <c r="BI115" s="1">
        <v>0</v>
      </c>
      <c r="BJ115" s="1">
        <v>0</v>
      </c>
      <c r="BK115" s="2">
        <v>3.8</v>
      </c>
      <c r="BL115" s="2">
        <v>77.099999999999994</v>
      </c>
      <c r="BM115" s="1">
        <v>0</v>
      </c>
      <c r="BN115" s="1">
        <v>0</v>
      </c>
      <c r="BO115" s="2">
        <v>7248</v>
      </c>
      <c r="BP115" s="2">
        <v>1216</v>
      </c>
      <c r="BQ115" s="2">
        <v>30</v>
      </c>
      <c r="BR115" s="2">
        <v>5</v>
      </c>
      <c r="BS115" s="2">
        <v>0.19</v>
      </c>
      <c r="BT115" s="2">
        <v>0.03</v>
      </c>
      <c r="BU115" s="2">
        <v>16650</v>
      </c>
      <c r="BV115" s="2">
        <v>70</v>
      </c>
      <c r="BW115" s="2">
        <v>0.43</v>
      </c>
      <c r="BX115" s="2">
        <v>397235</v>
      </c>
      <c r="BY115" s="2">
        <v>15736</v>
      </c>
      <c r="BZ115" s="2">
        <v>1669</v>
      </c>
      <c r="CA115" s="2">
        <v>66</v>
      </c>
      <c r="CB115" s="2">
        <v>18.559999999999999</v>
      </c>
      <c r="CC115" s="2">
        <v>0.78</v>
      </c>
      <c r="CD115" s="2">
        <v>10</v>
      </c>
      <c r="CE115" s="2">
        <v>27</v>
      </c>
      <c r="CF115" s="2">
        <v>79</v>
      </c>
      <c r="CG115" s="2">
        <v>41</v>
      </c>
      <c r="CH115" s="2">
        <v>6</v>
      </c>
      <c r="CI115" s="1">
        <v>0</v>
      </c>
      <c r="CJ115" s="2">
        <v>1</v>
      </c>
      <c r="CK115" s="1">
        <v>0</v>
      </c>
      <c r="CL115" s="1">
        <v>0</v>
      </c>
      <c r="CM115" s="1">
        <v>0</v>
      </c>
      <c r="CN115" s="1">
        <v>0</v>
      </c>
      <c r="CO115" s="1">
        <v>0</v>
      </c>
      <c r="CP115" s="1">
        <v>0</v>
      </c>
      <c r="CQ115" s="2">
        <v>4</v>
      </c>
      <c r="CR115" s="2">
        <v>31</v>
      </c>
      <c r="CS115" s="2">
        <v>0.19572000000000001</v>
      </c>
      <c r="CT115" s="2">
        <v>4.1889999999999997E-2</v>
      </c>
      <c r="CU115" s="1" t="s">
        <v>17</v>
      </c>
    </row>
    <row r="116" spans="1:99" s="1" customFormat="1" x14ac:dyDescent="0.25">
      <c r="A116" s="1" t="s">
        <v>730</v>
      </c>
      <c r="C116" s="1" t="s">
        <v>731</v>
      </c>
      <c r="D116" s="1">
        <v>1923</v>
      </c>
      <c r="E116" s="1">
        <f t="shared" si="44"/>
        <v>92</v>
      </c>
      <c r="F116" s="1">
        <v>10</v>
      </c>
      <c r="G116" s="1">
        <v>15</v>
      </c>
      <c r="H116" s="1">
        <v>4500</v>
      </c>
      <c r="I116" s="1">
        <v>15945</v>
      </c>
      <c r="J116" s="1">
        <v>8586</v>
      </c>
      <c r="K116" s="1">
        <v>15945</v>
      </c>
      <c r="L116" s="1">
        <f t="shared" si="23"/>
        <v>694562605.5</v>
      </c>
      <c r="M116" s="1">
        <v>456.13324677999998</v>
      </c>
      <c r="N116" s="1">
        <f t="shared" si="24"/>
        <v>19869164.229736798</v>
      </c>
      <c r="O116" s="1">
        <f t="shared" si="25"/>
        <v>0.71270819809374997</v>
      </c>
      <c r="P116" s="1">
        <f t="shared" si="26"/>
        <v>1845907.3910641107</v>
      </c>
      <c r="Q116" s="1">
        <f t="shared" si="27"/>
        <v>1.8459073910641108</v>
      </c>
      <c r="R116" s="1">
        <v>0</v>
      </c>
      <c r="S116" s="1">
        <f t="shared" si="28"/>
        <v>0</v>
      </c>
      <c r="T116" s="1">
        <f t="shared" si="29"/>
        <v>0</v>
      </c>
      <c r="U116" s="1">
        <f t="shared" si="30"/>
        <v>0</v>
      </c>
      <c r="V116" s="1">
        <v>122666.52322</v>
      </c>
      <c r="W116" s="1">
        <f t="shared" si="31"/>
        <v>37.388756277455997</v>
      </c>
      <c r="X116" s="1">
        <f t="shared" si="32"/>
        <v>23.232303498728683</v>
      </c>
      <c r="Y116" s="1">
        <f t="shared" si="33"/>
        <v>7.7630244774906147</v>
      </c>
      <c r="Z116" s="1">
        <f t="shared" si="34"/>
        <v>34.956810335308234</v>
      </c>
      <c r="AA116" s="1">
        <f t="shared" si="35"/>
        <v>3.5303521045250736</v>
      </c>
      <c r="AB116" s="1">
        <f t="shared" si="36"/>
        <v>10.487043100592469</v>
      </c>
      <c r="AC116" s="1">
        <v>10</v>
      </c>
      <c r="AD116" s="1">
        <f t="shared" si="37"/>
        <v>3.4956810335308233</v>
      </c>
      <c r="AE116" s="1">
        <v>23.939</v>
      </c>
      <c r="AF116" s="1">
        <f t="shared" si="38"/>
        <v>0</v>
      </c>
      <c r="AG116" s="1">
        <f t="shared" si="39"/>
        <v>0.69500422853115951</v>
      </c>
      <c r="AH116" s="1">
        <f t="shared" si="40"/>
        <v>0.17429579615973737</v>
      </c>
      <c r="AI116" s="1">
        <f t="shared" si="41"/>
        <v>374005301.40000004</v>
      </c>
      <c r="AJ116" s="1">
        <f t="shared" si="42"/>
        <v>10590659.279999999</v>
      </c>
      <c r="AK116" s="1">
        <f t="shared" si="43"/>
        <v>10.590659279999999</v>
      </c>
      <c r="AL116" s="1" t="s">
        <v>732</v>
      </c>
      <c r="AM116" s="1" t="s">
        <v>2</v>
      </c>
      <c r="AN116" s="1" t="s">
        <v>733</v>
      </c>
      <c r="AO116" s="1" t="s">
        <v>734</v>
      </c>
      <c r="AP116" s="1" t="s">
        <v>725</v>
      </c>
      <c r="AQ116" s="1" t="s">
        <v>726</v>
      </c>
      <c r="AR116" s="1" t="s">
        <v>727</v>
      </c>
      <c r="AS116" s="1">
        <v>1</v>
      </c>
      <c r="AT116" s="1" t="s">
        <v>728</v>
      </c>
      <c r="AU116" s="1" t="s">
        <v>729</v>
      </c>
      <c r="AV116" s="1">
        <v>6</v>
      </c>
      <c r="AW116" s="2">
        <v>74</v>
      </c>
      <c r="AX116" s="2">
        <v>24</v>
      </c>
      <c r="AY116" s="2">
        <v>1</v>
      </c>
      <c r="AZ116" s="2">
        <v>2.6</v>
      </c>
      <c r="BA116" s="2">
        <v>3.2</v>
      </c>
      <c r="BB116" s="2">
        <v>0.6</v>
      </c>
      <c r="BC116" s="2">
        <v>1.1000000000000001</v>
      </c>
      <c r="BD116" s="2">
        <v>2.1</v>
      </c>
      <c r="BE116" s="2">
        <v>6</v>
      </c>
      <c r="BF116" s="2">
        <v>3.6</v>
      </c>
      <c r="BG116" s="1">
        <v>0</v>
      </c>
      <c r="BH116" s="1">
        <v>0</v>
      </c>
      <c r="BI116" s="1">
        <v>0</v>
      </c>
      <c r="BJ116" s="1">
        <v>0</v>
      </c>
      <c r="BK116" s="2">
        <v>3.8</v>
      </c>
      <c r="BL116" s="2">
        <v>77.099999999999994</v>
      </c>
      <c r="BM116" s="1">
        <v>0</v>
      </c>
      <c r="BN116" s="1">
        <v>0</v>
      </c>
      <c r="BO116" s="2">
        <v>7248</v>
      </c>
      <c r="BP116" s="2">
        <v>1216</v>
      </c>
      <c r="BQ116" s="2">
        <v>30</v>
      </c>
      <c r="BR116" s="2">
        <v>5</v>
      </c>
      <c r="BS116" s="2">
        <v>0.19</v>
      </c>
      <c r="BT116" s="2">
        <v>0.03</v>
      </c>
      <c r="BU116" s="2">
        <v>16650</v>
      </c>
      <c r="BV116" s="2">
        <v>70</v>
      </c>
      <c r="BW116" s="2">
        <v>0.43</v>
      </c>
      <c r="BX116" s="2">
        <v>397235</v>
      </c>
      <c r="BY116" s="2">
        <v>15736</v>
      </c>
      <c r="BZ116" s="2">
        <v>1669</v>
      </c>
      <c r="CA116" s="2">
        <v>66</v>
      </c>
      <c r="CB116" s="2">
        <v>18.559999999999999</v>
      </c>
      <c r="CC116" s="2">
        <v>0.78</v>
      </c>
      <c r="CD116" s="2">
        <v>10</v>
      </c>
      <c r="CE116" s="2">
        <v>27</v>
      </c>
      <c r="CF116" s="2">
        <v>79</v>
      </c>
      <c r="CG116" s="2">
        <v>41</v>
      </c>
      <c r="CH116" s="2">
        <v>6</v>
      </c>
      <c r="CI116" s="1">
        <v>0</v>
      </c>
      <c r="CJ116" s="2">
        <v>1</v>
      </c>
      <c r="CK116" s="1">
        <v>0</v>
      </c>
      <c r="CL116" s="1">
        <v>0</v>
      </c>
      <c r="CM116" s="1">
        <v>0</v>
      </c>
      <c r="CN116" s="1">
        <v>0</v>
      </c>
      <c r="CO116" s="1">
        <v>0</v>
      </c>
      <c r="CP116" s="1">
        <v>0</v>
      </c>
      <c r="CQ116" s="2">
        <v>4</v>
      </c>
      <c r="CR116" s="2">
        <v>31</v>
      </c>
      <c r="CS116" s="2">
        <v>0.19572000000000001</v>
      </c>
      <c r="CT116" s="2">
        <v>4.1889999999999997E-2</v>
      </c>
      <c r="CU116" s="1" t="s">
        <v>6</v>
      </c>
    </row>
    <row r="117" spans="1:99" s="1" customFormat="1" x14ac:dyDescent="0.25">
      <c r="A117" s="1" t="s">
        <v>314</v>
      </c>
      <c r="C117" s="1" t="s">
        <v>735</v>
      </c>
      <c r="D117" s="1">
        <v>1967</v>
      </c>
      <c r="E117" s="1">
        <f t="shared" si="44"/>
        <v>48</v>
      </c>
      <c r="F117" s="1">
        <v>10</v>
      </c>
      <c r="G117" s="1">
        <v>15</v>
      </c>
      <c r="H117" s="1">
        <v>900</v>
      </c>
      <c r="I117" s="1">
        <v>2490</v>
      </c>
      <c r="J117" s="1">
        <v>2490</v>
      </c>
      <c r="K117" s="1">
        <v>2490</v>
      </c>
      <c r="L117" s="1">
        <f t="shared" si="23"/>
        <v>108464151</v>
      </c>
      <c r="M117" s="1">
        <v>699.61103224999999</v>
      </c>
      <c r="N117" s="1">
        <f t="shared" si="24"/>
        <v>30475056.56481</v>
      </c>
      <c r="O117" s="1">
        <f t="shared" si="25"/>
        <v>1.093142237890625</v>
      </c>
      <c r="P117" s="1">
        <f t="shared" si="26"/>
        <v>2831227.9019712349</v>
      </c>
      <c r="Q117" s="1">
        <f t="shared" si="27"/>
        <v>2.8312279019712352</v>
      </c>
      <c r="R117" s="1">
        <v>0</v>
      </c>
      <c r="S117" s="1">
        <f t="shared" si="28"/>
        <v>0</v>
      </c>
      <c r="T117" s="1">
        <f t="shared" si="29"/>
        <v>0</v>
      </c>
      <c r="U117" s="1">
        <f t="shared" si="30"/>
        <v>0</v>
      </c>
      <c r="V117" s="1">
        <v>26494.075862999998</v>
      </c>
      <c r="W117" s="1">
        <f t="shared" si="31"/>
        <v>8.0753943230423992</v>
      </c>
      <c r="X117" s="1">
        <f t="shared" si="32"/>
        <v>5.0178190039970216</v>
      </c>
      <c r="Y117" s="1">
        <f t="shared" si="33"/>
        <v>1.3538520737438333</v>
      </c>
      <c r="Z117" s="1">
        <f t="shared" si="34"/>
        <v>3.5591123766853041</v>
      </c>
      <c r="AA117" s="1">
        <f t="shared" si="35"/>
        <v>2.6292523998912269</v>
      </c>
      <c r="AB117" s="1">
        <f t="shared" si="36"/>
        <v>1.0677337130055913</v>
      </c>
      <c r="AC117" s="1">
        <v>10</v>
      </c>
      <c r="AD117" s="1">
        <f t="shared" si="37"/>
        <v>0.35591123766853039</v>
      </c>
      <c r="AE117" s="1" t="s">
        <v>2</v>
      </c>
      <c r="AF117" s="1">
        <f t="shared" si="38"/>
        <v>0</v>
      </c>
      <c r="AG117" s="1">
        <f t="shared" si="39"/>
        <v>5.7136665202044287E-2</v>
      </c>
      <c r="AH117" s="1">
        <f t="shared" si="40"/>
        <v>0.92181415025840452</v>
      </c>
      <c r="AI117" s="1">
        <f t="shared" si="41"/>
        <v>108464151</v>
      </c>
      <c r="AJ117" s="1">
        <f t="shared" si="42"/>
        <v>3071365.2</v>
      </c>
      <c r="AK117" s="1">
        <f t="shared" si="43"/>
        <v>3.0713652000000002</v>
      </c>
      <c r="AL117" s="1" t="s">
        <v>736</v>
      </c>
      <c r="AM117" s="1" t="s">
        <v>2</v>
      </c>
      <c r="AN117" s="1" t="s">
        <v>317</v>
      </c>
      <c r="AO117" s="1" t="s">
        <v>737</v>
      </c>
      <c r="AP117" s="1" t="s">
        <v>2</v>
      </c>
      <c r="AQ117" s="1" t="s">
        <v>2</v>
      </c>
      <c r="AR117" s="1" t="s">
        <v>2</v>
      </c>
      <c r="AS117" s="1">
        <v>0</v>
      </c>
      <c r="AT117" s="1" t="s">
        <v>2</v>
      </c>
      <c r="AU117" s="1" t="s">
        <v>2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  <c r="CC117" s="1">
        <v>0</v>
      </c>
      <c r="CD117" s="1">
        <v>0</v>
      </c>
      <c r="CE117" s="1">
        <v>0</v>
      </c>
      <c r="CF117" s="1">
        <v>0</v>
      </c>
      <c r="CG117" s="1">
        <v>0</v>
      </c>
      <c r="CH117" s="1">
        <v>0</v>
      </c>
      <c r="CI117" s="1">
        <v>0</v>
      </c>
      <c r="CJ117" s="1">
        <v>0</v>
      </c>
      <c r="CK117" s="1">
        <v>0</v>
      </c>
      <c r="CL117" s="1">
        <v>0</v>
      </c>
      <c r="CM117" s="1">
        <v>0</v>
      </c>
      <c r="CN117" s="1">
        <v>0</v>
      </c>
      <c r="CO117" s="1">
        <v>0</v>
      </c>
      <c r="CP117" s="1">
        <v>0</v>
      </c>
      <c r="CQ117" s="1">
        <v>0</v>
      </c>
      <c r="CR117" s="1">
        <v>0</v>
      </c>
      <c r="CS117" s="1">
        <v>0</v>
      </c>
      <c r="CT117" s="1">
        <v>0</v>
      </c>
      <c r="CU117" s="1" t="s">
        <v>6</v>
      </c>
    </row>
    <row r="118" spans="1:99" s="1" customFormat="1" x14ac:dyDescent="0.25">
      <c r="A118" s="1" t="s">
        <v>738</v>
      </c>
      <c r="B118" s="1" t="s">
        <v>739</v>
      </c>
      <c r="C118" s="1" t="s">
        <v>740</v>
      </c>
      <c r="D118" s="1">
        <v>1970</v>
      </c>
      <c r="E118" s="1">
        <f t="shared" si="44"/>
        <v>45</v>
      </c>
      <c r="F118" s="1">
        <v>6</v>
      </c>
      <c r="G118" s="1">
        <v>10</v>
      </c>
      <c r="H118" s="1">
        <v>1800</v>
      </c>
      <c r="I118" s="1">
        <v>8600</v>
      </c>
      <c r="J118" s="1">
        <v>3440</v>
      </c>
      <c r="K118" s="1">
        <v>8600</v>
      </c>
      <c r="L118" s="1">
        <f t="shared" si="23"/>
        <v>374615140</v>
      </c>
      <c r="M118" s="1">
        <v>1720</v>
      </c>
      <c r="N118" s="1">
        <f t="shared" si="24"/>
        <v>74923200</v>
      </c>
      <c r="O118" s="1">
        <f t="shared" si="25"/>
        <v>2.6875</v>
      </c>
      <c r="P118" s="1">
        <f t="shared" si="26"/>
        <v>6960599.2000000002</v>
      </c>
      <c r="Q118" s="1">
        <f t="shared" si="27"/>
        <v>6.9605992000000008</v>
      </c>
      <c r="R118" s="1">
        <v>70</v>
      </c>
      <c r="S118" s="1">
        <f t="shared" si="28"/>
        <v>181.29929999999999</v>
      </c>
      <c r="T118" s="1">
        <f t="shared" si="29"/>
        <v>44800</v>
      </c>
      <c r="U118" s="1">
        <f t="shared" si="30"/>
        <v>1951600000</v>
      </c>
      <c r="V118" s="1">
        <v>41168.880422000002</v>
      </c>
      <c r="W118" s="1">
        <f t="shared" si="31"/>
        <v>12.5482747526256</v>
      </c>
      <c r="X118" s="1">
        <f t="shared" si="32"/>
        <v>7.7971389386442684</v>
      </c>
      <c r="Y118" s="1">
        <f t="shared" si="33"/>
        <v>1.3417005469133867</v>
      </c>
      <c r="Z118" s="1">
        <f t="shared" si="34"/>
        <v>4.9999885215794304</v>
      </c>
      <c r="AA118" s="1">
        <f t="shared" si="35"/>
        <v>2.9572869349758033</v>
      </c>
      <c r="AB118" s="1">
        <f t="shared" si="36"/>
        <v>2.4999942607897152</v>
      </c>
      <c r="AC118" s="1">
        <v>6</v>
      </c>
      <c r="AD118" s="1">
        <f t="shared" si="37"/>
        <v>0.83333142026323836</v>
      </c>
      <c r="AE118" s="1" t="s">
        <v>2</v>
      </c>
      <c r="AF118" s="1">
        <f t="shared" si="38"/>
        <v>26.046511627906977</v>
      </c>
      <c r="AG118" s="1">
        <f t="shared" si="39"/>
        <v>5.1192495030779585E-2</v>
      </c>
      <c r="AH118" s="1">
        <f t="shared" si="40"/>
        <v>1.6404238414891201</v>
      </c>
      <c r="AI118" s="1">
        <f t="shared" si="41"/>
        <v>149846056</v>
      </c>
      <c r="AJ118" s="1">
        <f t="shared" si="42"/>
        <v>4243171.2</v>
      </c>
      <c r="AK118" s="1">
        <f t="shared" si="43"/>
        <v>4.2431711999999999</v>
      </c>
      <c r="AL118" s="1" t="s">
        <v>741</v>
      </c>
      <c r="AM118" s="1" t="s">
        <v>2</v>
      </c>
      <c r="AN118" s="1" t="s">
        <v>2</v>
      </c>
      <c r="AO118" s="1" t="s">
        <v>742</v>
      </c>
      <c r="AP118" s="1" t="s">
        <v>2</v>
      </c>
      <c r="AQ118" s="1" t="s">
        <v>2</v>
      </c>
      <c r="AR118" s="1" t="s">
        <v>2</v>
      </c>
      <c r="AS118" s="1">
        <v>0</v>
      </c>
      <c r="AT118" s="1" t="s">
        <v>2</v>
      </c>
      <c r="AU118" s="1" t="s">
        <v>2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  <c r="CC118" s="1">
        <v>0</v>
      </c>
      <c r="CD118" s="1">
        <v>0</v>
      </c>
      <c r="CE118" s="1">
        <v>0</v>
      </c>
      <c r="CF118" s="1">
        <v>0</v>
      </c>
      <c r="CG118" s="1">
        <v>0</v>
      </c>
      <c r="CH118" s="1">
        <v>0</v>
      </c>
      <c r="CI118" s="1">
        <v>0</v>
      </c>
      <c r="CJ118" s="1">
        <v>0</v>
      </c>
      <c r="CK118" s="1">
        <v>0</v>
      </c>
      <c r="CL118" s="1">
        <v>0</v>
      </c>
      <c r="CM118" s="1">
        <v>0</v>
      </c>
      <c r="CN118" s="1">
        <v>0</v>
      </c>
      <c r="CO118" s="1">
        <v>0</v>
      </c>
      <c r="CP118" s="1">
        <v>0</v>
      </c>
      <c r="CQ118" s="1">
        <v>0</v>
      </c>
      <c r="CR118" s="1">
        <v>0</v>
      </c>
      <c r="CS118" s="1">
        <v>0</v>
      </c>
      <c r="CT118" s="1">
        <v>0</v>
      </c>
      <c r="CU118" s="1" t="s">
        <v>17</v>
      </c>
    </row>
    <row r="119" spans="1:99" s="1" customFormat="1" x14ac:dyDescent="0.25">
      <c r="A119" s="1" t="s">
        <v>743</v>
      </c>
      <c r="B119" s="1" t="s">
        <v>744</v>
      </c>
      <c r="C119" s="1" t="s">
        <v>745</v>
      </c>
      <c r="D119" s="1">
        <v>1980</v>
      </c>
      <c r="E119" s="1">
        <f t="shared" si="44"/>
        <v>35</v>
      </c>
      <c r="F119" s="1">
        <v>9</v>
      </c>
      <c r="G119" s="1">
        <v>13</v>
      </c>
      <c r="H119" s="1">
        <v>200</v>
      </c>
      <c r="I119" s="1">
        <v>3000</v>
      </c>
      <c r="J119" s="1">
        <v>1000</v>
      </c>
      <c r="K119" s="1">
        <v>3000</v>
      </c>
      <c r="L119" s="1">
        <f t="shared" si="23"/>
        <v>130679700</v>
      </c>
      <c r="M119" s="1">
        <v>530</v>
      </c>
      <c r="N119" s="1">
        <f t="shared" si="24"/>
        <v>23086800</v>
      </c>
      <c r="O119" s="1">
        <f t="shared" si="25"/>
        <v>0.828125</v>
      </c>
      <c r="P119" s="1">
        <f t="shared" si="26"/>
        <v>2144835.8000000003</v>
      </c>
      <c r="Q119" s="1">
        <f t="shared" si="27"/>
        <v>2.1448358000000001</v>
      </c>
      <c r="R119" s="1">
        <v>3</v>
      </c>
      <c r="S119" s="1">
        <f t="shared" si="28"/>
        <v>7.7699699999999989</v>
      </c>
      <c r="T119" s="1">
        <f t="shared" si="29"/>
        <v>1920</v>
      </c>
      <c r="U119" s="1">
        <f t="shared" si="30"/>
        <v>83640000</v>
      </c>
      <c r="W119" s="1">
        <f t="shared" si="31"/>
        <v>0</v>
      </c>
      <c r="X119" s="1">
        <f t="shared" si="32"/>
        <v>0</v>
      </c>
      <c r="Y119" s="1">
        <f t="shared" si="33"/>
        <v>0</v>
      </c>
      <c r="Z119" s="1">
        <f t="shared" si="34"/>
        <v>5.6603643640521852</v>
      </c>
      <c r="AA119" s="1">
        <f t="shared" si="35"/>
        <v>0</v>
      </c>
      <c r="AB119" s="1">
        <f t="shared" si="36"/>
        <v>1.8867881213507285</v>
      </c>
      <c r="AC119" s="1">
        <v>9</v>
      </c>
      <c r="AD119" s="1">
        <f t="shared" si="37"/>
        <v>0.62892937378357616</v>
      </c>
      <c r="AE119" s="1" t="s">
        <v>2</v>
      </c>
      <c r="AF119" s="1">
        <f t="shared" si="38"/>
        <v>3.6226415094339623</v>
      </c>
      <c r="AG119" s="1">
        <f t="shared" si="39"/>
        <v>0.10440179514455375</v>
      </c>
      <c r="AH119" s="1">
        <f t="shared" si="40"/>
        <v>1.7388492719784676</v>
      </c>
      <c r="AI119" s="1">
        <f t="shared" si="41"/>
        <v>43559900</v>
      </c>
      <c r="AJ119" s="1">
        <f t="shared" si="42"/>
        <v>1233480</v>
      </c>
      <c r="AK119" s="1">
        <f t="shared" si="43"/>
        <v>1.2334799999999999</v>
      </c>
      <c r="AL119" s="1" t="s">
        <v>2</v>
      </c>
      <c r="AM119" s="1" t="s">
        <v>2</v>
      </c>
      <c r="AN119" s="1" t="s">
        <v>2</v>
      </c>
      <c r="AO119" s="1" t="s">
        <v>2</v>
      </c>
      <c r="AP119" s="1" t="s">
        <v>2</v>
      </c>
      <c r="AQ119" s="1" t="s">
        <v>2</v>
      </c>
      <c r="AR119" s="1" t="s">
        <v>2</v>
      </c>
      <c r="AS119" s="1">
        <v>0</v>
      </c>
      <c r="AT119" s="1" t="s">
        <v>2</v>
      </c>
      <c r="AU119" s="1" t="s">
        <v>2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  <c r="CC119" s="1">
        <v>0</v>
      </c>
      <c r="CD119" s="1">
        <v>0</v>
      </c>
      <c r="CE119" s="1">
        <v>0</v>
      </c>
      <c r="CF119" s="1">
        <v>0</v>
      </c>
      <c r="CG119" s="1">
        <v>0</v>
      </c>
      <c r="CH119" s="1">
        <v>0</v>
      </c>
      <c r="CI119" s="1">
        <v>0</v>
      </c>
      <c r="CJ119" s="1">
        <v>0</v>
      </c>
      <c r="CK119" s="1">
        <v>0</v>
      </c>
      <c r="CL119" s="1">
        <v>0</v>
      </c>
      <c r="CM119" s="1">
        <v>0</v>
      </c>
      <c r="CN119" s="1">
        <v>0</v>
      </c>
      <c r="CO119" s="1">
        <v>0</v>
      </c>
      <c r="CP119" s="1">
        <v>0</v>
      </c>
      <c r="CQ119" s="1">
        <v>0</v>
      </c>
      <c r="CR119" s="1">
        <v>0</v>
      </c>
      <c r="CS119" s="1">
        <v>0</v>
      </c>
      <c r="CT119" s="1">
        <v>0</v>
      </c>
      <c r="CU119" s="1" t="s">
        <v>17</v>
      </c>
    </row>
    <row r="120" spans="1:99" s="1" customFormat="1" x14ac:dyDescent="0.25">
      <c r="A120" s="1" t="s">
        <v>746</v>
      </c>
      <c r="C120" s="1" t="s">
        <v>747</v>
      </c>
      <c r="D120" s="1">
        <v>1950</v>
      </c>
      <c r="E120" s="1">
        <f t="shared" si="44"/>
        <v>65</v>
      </c>
      <c r="F120" s="1">
        <v>11</v>
      </c>
      <c r="G120" s="1">
        <v>13</v>
      </c>
      <c r="H120" s="1">
        <v>300</v>
      </c>
      <c r="I120" s="1">
        <v>11490</v>
      </c>
      <c r="J120" s="1">
        <v>9325</v>
      </c>
      <c r="K120" s="1">
        <v>11490</v>
      </c>
      <c r="L120" s="1">
        <f t="shared" si="23"/>
        <v>500503251</v>
      </c>
      <c r="M120" s="1">
        <v>787.79941843999995</v>
      </c>
      <c r="N120" s="1">
        <f t="shared" si="24"/>
        <v>34316542.667246401</v>
      </c>
      <c r="O120" s="1">
        <f t="shared" si="25"/>
        <v>1.2309365913125001</v>
      </c>
      <c r="P120" s="1">
        <f t="shared" si="26"/>
        <v>3188113.9545080983</v>
      </c>
      <c r="Q120" s="1">
        <f t="shared" si="27"/>
        <v>3.1881139545080983</v>
      </c>
      <c r="R120" s="1">
        <v>0</v>
      </c>
      <c r="S120" s="1">
        <f t="shared" si="28"/>
        <v>0</v>
      </c>
      <c r="T120" s="1">
        <f t="shared" si="29"/>
        <v>0</v>
      </c>
      <c r="U120" s="1">
        <f t="shared" si="30"/>
        <v>0</v>
      </c>
      <c r="V120" s="1">
        <v>37566.803806000004</v>
      </c>
      <c r="W120" s="1">
        <f t="shared" si="31"/>
        <v>11.4503618000688</v>
      </c>
      <c r="X120" s="1">
        <f t="shared" si="32"/>
        <v>7.1149272400335652</v>
      </c>
      <c r="Y120" s="1">
        <f t="shared" si="33"/>
        <v>1.8090358874973813</v>
      </c>
      <c r="Z120" s="1">
        <f t="shared" si="34"/>
        <v>14.584897314778388</v>
      </c>
      <c r="AA120" s="1">
        <f t="shared" si="35"/>
        <v>0.99549310606455232</v>
      </c>
      <c r="AB120" s="1">
        <f t="shared" si="36"/>
        <v>3.977699267666833</v>
      </c>
      <c r="AC120" s="1">
        <v>11</v>
      </c>
      <c r="AD120" s="1">
        <f t="shared" si="37"/>
        <v>1.3258997558889443</v>
      </c>
      <c r="AE120" s="1" t="s">
        <v>2</v>
      </c>
      <c r="AF120" s="1">
        <f t="shared" si="38"/>
        <v>0</v>
      </c>
      <c r="AG120" s="1">
        <f t="shared" si="39"/>
        <v>0.22064650911841832</v>
      </c>
      <c r="AH120" s="1">
        <f t="shared" si="40"/>
        <v>0.27717425165045356</v>
      </c>
      <c r="AI120" s="1">
        <f t="shared" si="41"/>
        <v>406196067.5</v>
      </c>
      <c r="AJ120" s="1">
        <f t="shared" si="42"/>
        <v>11502201</v>
      </c>
      <c r="AK120" s="1">
        <f t="shared" si="43"/>
        <v>11.502200999999999</v>
      </c>
      <c r="AL120" s="1" t="s">
        <v>748</v>
      </c>
      <c r="AM120" s="1" t="s">
        <v>2</v>
      </c>
      <c r="AN120" s="1" t="s">
        <v>749</v>
      </c>
      <c r="AO120" s="1" t="s">
        <v>750</v>
      </c>
      <c r="AP120" s="1" t="s">
        <v>2</v>
      </c>
      <c r="AQ120" s="1" t="s">
        <v>2</v>
      </c>
      <c r="AR120" s="1" t="s">
        <v>2</v>
      </c>
      <c r="AS120" s="1">
        <v>0</v>
      </c>
      <c r="AT120" s="1" t="s">
        <v>2</v>
      </c>
      <c r="AU120" s="1" t="s">
        <v>2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  <c r="CC120" s="1">
        <v>0</v>
      </c>
      <c r="CD120" s="1">
        <v>0</v>
      </c>
      <c r="CE120" s="1">
        <v>0</v>
      </c>
      <c r="CF120" s="1">
        <v>0</v>
      </c>
      <c r="CG120" s="1">
        <v>0</v>
      </c>
      <c r="CH120" s="1">
        <v>0</v>
      </c>
      <c r="CI120" s="1">
        <v>0</v>
      </c>
      <c r="CJ120" s="1">
        <v>0</v>
      </c>
      <c r="CK120" s="1">
        <v>0</v>
      </c>
      <c r="CL120" s="1">
        <v>0</v>
      </c>
      <c r="CM120" s="1">
        <v>0</v>
      </c>
      <c r="CN120" s="1">
        <v>0</v>
      </c>
      <c r="CO120" s="1">
        <v>0</v>
      </c>
      <c r="CP120" s="1">
        <v>0</v>
      </c>
      <c r="CQ120" s="1">
        <v>0</v>
      </c>
      <c r="CR120" s="1">
        <v>0</v>
      </c>
      <c r="CS120" s="1">
        <v>0</v>
      </c>
      <c r="CT120" s="1">
        <v>0</v>
      </c>
      <c r="CU120" s="1" t="s">
        <v>6</v>
      </c>
    </row>
    <row r="121" spans="1:99" s="1" customFormat="1" x14ac:dyDescent="0.25">
      <c r="A121" s="1" t="s">
        <v>751</v>
      </c>
      <c r="C121" s="1" t="s">
        <v>752</v>
      </c>
      <c r="D121" s="1">
        <v>1983</v>
      </c>
      <c r="E121" s="1">
        <f t="shared" si="44"/>
        <v>32</v>
      </c>
      <c r="F121" s="1">
        <v>21</v>
      </c>
      <c r="G121" s="1">
        <v>22</v>
      </c>
      <c r="H121" s="1">
        <v>8950</v>
      </c>
      <c r="I121" s="1">
        <v>11374</v>
      </c>
      <c r="J121" s="1">
        <v>8272</v>
      </c>
      <c r="K121" s="1">
        <v>11374</v>
      </c>
      <c r="L121" s="1">
        <f t="shared" si="23"/>
        <v>495450302.60000002</v>
      </c>
      <c r="M121" s="1">
        <v>1277</v>
      </c>
      <c r="N121" s="1">
        <f t="shared" si="24"/>
        <v>55626120</v>
      </c>
      <c r="O121" s="1">
        <f t="shared" si="25"/>
        <v>1.9953125</v>
      </c>
      <c r="P121" s="1">
        <f t="shared" si="26"/>
        <v>5167840.22</v>
      </c>
      <c r="Q121" s="1">
        <f t="shared" si="27"/>
        <v>5.1678402200000004</v>
      </c>
      <c r="R121" s="1">
        <v>92</v>
      </c>
      <c r="S121" s="1">
        <f t="shared" si="28"/>
        <v>238.27907999999999</v>
      </c>
      <c r="T121" s="1">
        <f t="shared" si="29"/>
        <v>58880</v>
      </c>
      <c r="U121" s="1">
        <f t="shared" si="30"/>
        <v>2564960000</v>
      </c>
      <c r="V121" s="1">
        <v>77907.944581999996</v>
      </c>
      <c r="W121" s="1">
        <f t="shared" si="31"/>
        <v>23.746341508593598</v>
      </c>
      <c r="X121" s="1">
        <f t="shared" si="32"/>
        <v>14.755297256163308</v>
      </c>
      <c r="Y121" s="1">
        <f t="shared" si="33"/>
        <v>2.9467077252207523</v>
      </c>
      <c r="Z121" s="1">
        <f t="shared" si="34"/>
        <v>8.9067923953710952</v>
      </c>
      <c r="AA121" s="1">
        <f t="shared" si="35"/>
        <v>2.3273091204885623</v>
      </c>
      <c r="AB121" s="1">
        <f t="shared" si="36"/>
        <v>1.2723989136244422</v>
      </c>
      <c r="AC121" s="1">
        <v>21</v>
      </c>
      <c r="AD121" s="1">
        <f t="shared" si="37"/>
        <v>0.42413297120814741</v>
      </c>
      <c r="AE121" s="1">
        <v>62.424100000000003</v>
      </c>
      <c r="AF121" s="1">
        <f t="shared" si="38"/>
        <v>46.108065779169927</v>
      </c>
      <c r="AG121" s="1">
        <f t="shared" si="39"/>
        <v>0.10583453206075995</v>
      </c>
      <c r="AH121" s="1">
        <f t="shared" si="40"/>
        <v>0.50648482726828004</v>
      </c>
      <c r="AI121" s="1">
        <f t="shared" si="41"/>
        <v>360327492.80000001</v>
      </c>
      <c r="AJ121" s="1">
        <f t="shared" si="42"/>
        <v>10203346.560000001</v>
      </c>
      <c r="AK121" s="1">
        <f t="shared" si="43"/>
        <v>10.20334656</v>
      </c>
      <c r="AL121" s="1" t="s">
        <v>753</v>
      </c>
      <c r="AM121" s="1" t="s">
        <v>2</v>
      </c>
      <c r="AN121" s="1" t="s">
        <v>754</v>
      </c>
      <c r="AO121" s="1" t="s">
        <v>755</v>
      </c>
      <c r="AP121" s="1" t="s">
        <v>756</v>
      </c>
      <c r="AQ121" s="1" t="s">
        <v>757</v>
      </c>
      <c r="AR121" s="1" t="s">
        <v>331</v>
      </c>
      <c r="AS121" s="1">
        <v>1</v>
      </c>
      <c r="AT121" s="1" t="s">
        <v>758</v>
      </c>
      <c r="AU121" s="1" t="s">
        <v>759</v>
      </c>
      <c r="AV121" s="1">
        <v>8</v>
      </c>
      <c r="AW121" s="2">
        <v>59</v>
      </c>
      <c r="AX121" s="2">
        <v>38</v>
      </c>
      <c r="AY121" s="2">
        <v>3</v>
      </c>
      <c r="AZ121" s="2">
        <v>2.6</v>
      </c>
      <c r="BA121" s="2">
        <v>26.1</v>
      </c>
      <c r="BB121" s="2">
        <v>0.2</v>
      </c>
      <c r="BC121" s="1">
        <v>0</v>
      </c>
      <c r="BD121" s="1">
        <v>0</v>
      </c>
      <c r="BE121" s="2">
        <v>0.2</v>
      </c>
      <c r="BF121" s="2">
        <v>47.4</v>
      </c>
      <c r="BG121" s="2">
        <v>0.3</v>
      </c>
      <c r="BH121" s="2">
        <v>0.7</v>
      </c>
      <c r="BI121" s="1">
        <v>0</v>
      </c>
      <c r="BJ121" s="1">
        <v>0</v>
      </c>
      <c r="BK121" s="2">
        <v>18.3</v>
      </c>
      <c r="BL121" s="2">
        <v>4</v>
      </c>
      <c r="BM121" s="1">
        <v>0</v>
      </c>
      <c r="BN121" s="2">
        <v>0.1</v>
      </c>
      <c r="BO121" s="2">
        <v>9092</v>
      </c>
      <c r="BP121" s="2">
        <v>999</v>
      </c>
      <c r="BQ121" s="2">
        <v>33</v>
      </c>
      <c r="BR121" s="2">
        <v>4</v>
      </c>
      <c r="BS121" s="2">
        <v>0.16</v>
      </c>
      <c r="BT121" s="2">
        <v>0.02</v>
      </c>
      <c r="BU121" s="2">
        <v>16759</v>
      </c>
      <c r="BV121" s="2">
        <v>62</v>
      </c>
      <c r="BW121" s="2">
        <v>0.28999999999999998</v>
      </c>
      <c r="BX121" s="2">
        <v>67427</v>
      </c>
      <c r="BY121" s="2">
        <v>2284</v>
      </c>
      <c r="BZ121" s="2">
        <v>248</v>
      </c>
      <c r="CA121" s="2">
        <v>8</v>
      </c>
      <c r="CB121" s="2">
        <v>1.22</v>
      </c>
      <c r="CC121" s="2">
        <v>0.05</v>
      </c>
      <c r="CD121" s="2">
        <v>4</v>
      </c>
      <c r="CE121" s="2">
        <v>5</v>
      </c>
      <c r="CF121" s="2">
        <v>36</v>
      </c>
      <c r="CG121" s="2">
        <v>18</v>
      </c>
      <c r="CH121" s="2">
        <v>31</v>
      </c>
      <c r="CI121" s="2">
        <v>17</v>
      </c>
      <c r="CJ121" s="2">
        <v>31</v>
      </c>
      <c r="CK121" s="1">
        <v>0</v>
      </c>
      <c r="CL121" s="1">
        <v>0</v>
      </c>
      <c r="CM121" s="1">
        <v>0</v>
      </c>
      <c r="CN121" s="1">
        <v>0</v>
      </c>
      <c r="CO121" s="1">
        <v>0</v>
      </c>
      <c r="CP121" s="1">
        <v>0</v>
      </c>
      <c r="CQ121" s="2">
        <v>13</v>
      </c>
      <c r="CR121" s="2">
        <v>45</v>
      </c>
      <c r="CS121" s="2">
        <v>0.51824000000000003</v>
      </c>
      <c r="CT121" s="2">
        <v>0.15837000000000001</v>
      </c>
      <c r="CU121" s="1" t="s">
        <v>17</v>
      </c>
    </row>
    <row r="122" spans="1:99" s="1" customFormat="1" x14ac:dyDescent="0.25">
      <c r="A122" s="1" t="s">
        <v>760</v>
      </c>
      <c r="B122" s="1" t="s">
        <v>761</v>
      </c>
      <c r="C122" s="1" t="s">
        <v>762</v>
      </c>
      <c r="D122" s="1">
        <v>1966</v>
      </c>
      <c r="E122" s="1">
        <f t="shared" si="44"/>
        <v>49</v>
      </c>
      <c r="F122" s="1">
        <v>15</v>
      </c>
      <c r="G122" s="1">
        <v>25</v>
      </c>
      <c r="H122" s="1">
        <v>250</v>
      </c>
      <c r="I122" s="1">
        <v>3670</v>
      </c>
      <c r="J122" s="1">
        <v>3269</v>
      </c>
      <c r="K122" s="1">
        <v>3670</v>
      </c>
      <c r="L122" s="1">
        <f t="shared" si="23"/>
        <v>159864833</v>
      </c>
      <c r="M122" s="1">
        <v>363</v>
      </c>
      <c r="N122" s="1">
        <f t="shared" si="24"/>
        <v>15812280</v>
      </c>
      <c r="O122" s="1">
        <f t="shared" si="25"/>
        <v>0.56718750000000007</v>
      </c>
      <c r="P122" s="1">
        <f t="shared" si="26"/>
        <v>1469010.18</v>
      </c>
      <c r="Q122" s="1">
        <f t="shared" si="27"/>
        <v>1.4690101800000002</v>
      </c>
      <c r="R122" s="1">
        <v>0</v>
      </c>
      <c r="S122" s="1">
        <f t="shared" si="28"/>
        <v>0</v>
      </c>
      <c r="T122" s="1">
        <f t="shared" si="29"/>
        <v>0</v>
      </c>
      <c r="U122" s="1">
        <f t="shared" si="30"/>
        <v>0</v>
      </c>
      <c r="V122" s="1">
        <v>74317.864488000007</v>
      </c>
      <c r="W122" s="1">
        <f t="shared" si="31"/>
        <v>22.6520850959424</v>
      </c>
      <c r="X122" s="1">
        <f t="shared" si="32"/>
        <v>14.075357626840274</v>
      </c>
      <c r="Y122" s="1">
        <f t="shared" si="33"/>
        <v>5.2721853852467344</v>
      </c>
      <c r="Z122" s="1">
        <f t="shared" si="34"/>
        <v>10.110169627656481</v>
      </c>
      <c r="AA122" s="1">
        <f t="shared" si="35"/>
        <v>5.6177337448693239</v>
      </c>
      <c r="AB122" s="1">
        <f t="shared" si="36"/>
        <v>2.022033925531296</v>
      </c>
      <c r="AC122" s="1">
        <v>15</v>
      </c>
      <c r="AD122" s="1">
        <f t="shared" si="37"/>
        <v>0.67401130851043201</v>
      </c>
      <c r="AE122" s="1">
        <v>52.564300000000003</v>
      </c>
      <c r="AF122" s="1">
        <f t="shared" si="38"/>
        <v>0</v>
      </c>
      <c r="AG122" s="1">
        <f t="shared" si="39"/>
        <v>0.22532357990488003</v>
      </c>
      <c r="AH122" s="1">
        <f t="shared" si="40"/>
        <v>0.36431560383025424</v>
      </c>
      <c r="AI122" s="1">
        <f t="shared" si="41"/>
        <v>142397313.09999999</v>
      </c>
      <c r="AJ122" s="1">
        <f t="shared" si="42"/>
        <v>4032246.12</v>
      </c>
      <c r="AK122" s="1">
        <f t="shared" si="43"/>
        <v>4.0322461199999999</v>
      </c>
      <c r="AL122" s="1" t="s">
        <v>763</v>
      </c>
      <c r="AM122" s="1" t="s">
        <v>2</v>
      </c>
      <c r="AN122" s="1" t="s">
        <v>2</v>
      </c>
      <c r="AO122" s="1" t="s">
        <v>764</v>
      </c>
      <c r="AP122" s="1" t="s">
        <v>765</v>
      </c>
      <c r="AQ122" s="1" t="s">
        <v>757</v>
      </c>
      <c r="AR122" s="1" t="s">
        <v>766</v>
      </c>
      <c r="AS122" s="1">
        <v>1</v>
      </c>
      <c r="AT122" s="1" t="s">
        <v>767</v>
      </c>
      <c r="AU122" s="1" t="s">
        <v>768</v>
      </c>
      <c r="AV122" s="1">
        <v>7</v>
      </c>
      <c r="AW122" s="2">
        <v>81</v>
      </c>
      <c r="AX122" s="2">
        <v>17</v>
      </c>
      <c r="AY122" s="2">
        <v>1</v>
      </c>
      <c r="AZ122" s="2">
        <v>3.3</v>
      </c>
      <c r="BA122" s="2">
        <v>22.8</v>
      </c>
      <c r="BB122" s="2">
        <v>0.2</v>
      </c>
      <c r="BC122" s="2">
        <v>0.1</v>
      </c>
      <c r="BD122" s="1">
        <v>0</v>
      </c>
      <c r="BE122" s="2">
        <v>0.3</v>
      </c>
      <c r="BF122" s="2">
        <v>47.4</v>
      </c>
      <c r="BG122" s="2">
        <v>0.2</v>
      </c>
      <c r="BH122" s="2">
        <v>1.1000000000000001</v>
      </c>
      <c r="BI122" s="1">
        <v>0</v>
      </c>
      <c r="BJ122" s="1">
        <v>0</v>
      </c>
      <c r="BK122" s="2">
        <v>19.899999999999999</v>
      </c>
      <c r="BL122" s="2">
        <v>4.5999999999999996</v>
      </c>
      <c r="BM122" s="1">
        <v>0</v>
      </c>
      <c r="BN122" s="2">
        <v>0.1</v>
      </c>
      <c r="BO122" s="2">
        <v>5996</v>
      </c>
      <c r="BP122" s="2">
        <v>998</v>
      </c>
      <c r="BQ122" s="2">
        <v>32</v>
      </c>
      <c r="BR122" s="2">
        <v>5</v>
      </c>
      <c r="BS122" s="2">
        <v>0.16</v>
      </c>
      <c r="BT122" s="2">
        <v>0.03</v>
      </c>
      <c r="BU122" s="2">
        <v>11228</v>
      </c>
      <c r="BV122" s="2">
        <v>60</v>
      </c>
      <c r="BW122" s="2">
        <v>0.28999999999999998</v>
      </c>
      <c r="BX122" s="2">
        <v>58675</v>
      </c>
      <c r="BY122" s="2">
        <v>4725</v>
      </c>
      <c r="BZ122" s="2">
        <v>312</v>
      </c>
      <c r="CA122" s="2">
        <v>25</v>
      </c>
      <c r="CB122" s="2">
        <v>1.27</v>
      </c>
      <c r="CC122" s="2">
        <v>0.11</v>
      </c>
      <c r="CD122" s="2">
        <v>5</v>
      </c>
      <c r="CE122" s="2">
        <v>6</v>
      </c>
      <c r="CF122" s="2">
        <v>36</v>
      </c>
      <c r="CG122" s="2">
        <v>18</v>
      </c>
      <c r="CH122" s="2">
        <v>30</v>
      </c>
      <c r="CI122" s="2">
        <v>16</v>
      </c>
      <c r="CJ122" s="2">
        <v>29</v>
      </c>
      <c r="CK122" s="1">
        <v>0</v>
      </c>
      <c r="CL122" s="1">
        <v>0</v>
      </c>
      <c r="CM122" s="1">
        <v>0</v>
      </c>
      <c r="CN122" s="1">
        <v>0</v>
      </c>
      <c r="CO122" s="1">
        <v>0</v>
      </c>
      <c r="CP122" s="1">
        <v>0</v>
      </c>
      <c r="CQ122" s="2">
        <v>13</v>
      </c>
      <c r="CR122" s="2">
        <v>46</v>
      </c>
      <c r="CS122" s="2">
        <v>0.63880000000000003</v>
      </c>
      <c r="CT122" s="2">
        <v>0.43724000000000002</v>
      </c>
      <c r="CU122" s="1" t="s">
        <v>17</v>
      </c>
    </row>
    <row r="123" spans="1:99" s="1" customFormat="1" x14ac:dyDescent="0.25">
      <c r="A123" s="1" t="s">
        <v>769</v>
      </c>
      <c r="C123" s="1" t="s">
        <v>770</v>
      </c>
      <c r="D123" s="1">
        <v>1938</v>
      </c>
      <c r="E123" s="1">
        <f t="shared" si="44"/>
        <v>77</v>
      </c>
      <c r="F123" s="1">
        <v>7</v>
      </c>
      <c r="G123" s="1">
        <v>7</v>
      </c>
      <c r="H123" s="1">
        <v>3080</v>
      </c>
      <c r="I123" s="1">
        <v>2780</v>
      </c>
      <c r="J123" s="1">
        <v>1946</v>
      </c>
      <c r="K123" s="1">
        <v>2780</v>
      </c>
      <c r="L123" s="1">
        <f t="shared" si="23"/>
        <v>121096522</v>
      </c>
      <c r="M123" s="1">
        <v>334.80021864999998</v>
      </c>
      <c r="N123" s="1">
        <f t="shared" si="24"/>
        <v>14583897.524393998</v>
      </c>
      <c r="O123" s="1">
        <f t="shared" si="25"/>
        <v>0.52312534164062496</v>
      </c>
      <c r="P123" s="1">
        <f t="shared" si="26"/>
        <v>1354889.6128459389</v>
      </c>
      <c r="Q123" s="1">
        <f t="shared" si="27"/>
        <v>1.3548896128459389</v>
      </c>
      <c r="R123" s="1">
        <v>0</v>
      </c>
      <c r="S123" s="1">
        <f t="shared" si="28"/>
        <v>0</v>
      </c>
      <c r="T123" s="1">
        <f t="shared" si="29"/>
        <v>0</v>
      </c>
      <c r="U123" s="1">
        <f t="shared" si="30"/>
        <v>0</v>
      </c>
      <c r="V123" s="1">
        <v>19388.117183999999</v>
      </c>
      <c r="W123" s="1">
        <f t="shared" si="31"/>
        <v>5.9094981176831993</v>
      </c>
      <c r="X123" s="1">
        <f t="shared" si="32"/>
        <v>3.6719930659464959</v>
      </c>
      <c r="Y123" s="1">
        <f t="shared" si="33"/>
        <v>1.4321665734683229</v>
      </c>
      <c r="Z123" s="1">
        <f t="shared" si="34"/>
        <v>8.3034402701641241</v>
      </c>
      <c r="AA123" s="1">
        <f t="shared" si="35"/>
        <v>2.4619297172784749</v>
      </c>
      <c r="AB123" s="1">
        <f t="shared" si="36"/>
        <v>3.5586172586417675</v>
      </c>
      <c r="AC123" s="1">
        <v>7</v>
      </c>
      <c r="AD123" s="1">
        <f t="shared" si="37"/>
        <v>1.1862057528805892</v>
      </c>
      <c r="AE123" s="1" t="s">
        <v>2</v>
      </c>
      <c r="AF123" s="1">
        <f t="shared" si="38"/>
        <v>0</v>
      </c>
      <c r="AG123" s="1">
        <f t="shared" si="39"/>
        <v>0.19269334349926037</v>
      </c>
      <c r="AH123" s="1">
        <f t="shared" si="40"/>
        <v>0.56445453320578653</v>
      </c>
      <c r="AI123" s="1">
        <f t="shared" si="41"/>
        <v>84767565.400000006</v>
      </c>
      <c r="AJ123" s="1">
        <f t="shared" si="42"/>
        <v>2400352.08</v>
      </c>
      <c r="AK123" s="1">
        <f t="shared" si="43"/>
        <v>2.4003520800000002</v>
      </c>
      <c r="AL123" s="1" t="s">
        <v>771</v>
      </c>
      <c r="AM123" s="1" t="s">
        <v>2</v>
      </c>
      <c r="AN123" s="1" t="s">
        <v>772</v>
      </c>
      <c r="AO123" s="1" t="s">
        <v>773</v>
      </c>
      <c r="AP123" s="1" t="s">
        <v>2</v>
      </c>
      <c r="AQ123" s="1" t="s">
        <v>2</v>
      </c>
      <c r="AR123" s="1" t="s">
        <v>2</v>
      </c>
      <c r="AS123" s="1">
        <v>0</v>
      </c>
      <c r="AT123" s="1" t="s">
        <v>2</v>
      </c>
      <c r="AU123" s="1" t="s">
        <v>2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  <c r="CC123" s="1">
        <v>0</v>
      </c>
      <c r="CD123" s="1">
        <v>0</v>
      </c>
      <c r="CE123" s="1">
        <v>0</v>
      </c>
      <c r="CF123" s="1">
        <v>0</v>
      </c>
      <c r="CG123" s="1">
        <v>0</v>
      </c>
      <c r="CH123" s="1">
        <v>0</v>
      </c>
      <c r="CI123" s="1">
        <v>0</v>
      </c>
      <c r="CJ123" s="1">
        <v>0</v>
      </c>
      <c r="CK123" s="1">
        <v>0</v>
      </c>
      <c r="CL123" s="1">
        <v>0</v>
      </c>
      <c r="CM123" s="1">
        <v>0</v>
      </c>
      <c r="CN123" s="1">
        <v>0</v>
      </c>
      <c r="CO123" s="1">
        <v>0</v>
      </c>
      <c r="CP123" s="1">
        <v>0</v>
      </c>
      <c r="CQ123" s="1">
        <v>0</v>
      </c>
      <c r="CR123" s="1">
        <v>0</v>
      </c>
      <c r="CS123" s="1">
        <v>0</v>
      </c>
      <c r="CT123" s="1">
        <v>0</v>
      </c>
      <c r="CU123" s="1" t="s">
        <v>6</v>
      </c>
    </row>
    <row r="124" spans="1:99" s="1" customFormat="1" x14ac:dyDescent="0.25">
      <c r="A124" s="1" t="s">
        <v>774</v>
      </c>
      <c r="C124" s="1" t="s">
        <v>775</v>
      </c>
      <c r="D124" s="1">
        <v>1941</v>
      </c>
      <c r="E124" s="1">
        <f t="shared" si="44"/>
        <v>74</v>
      </c>
      <c r="F124" s="1">
        <v>8</v>
      </c>
      <c r="G124" s="1">
        <v>8</v>
      </c>
      <c r="H124" s="1">
        <v>2800</v>
      </c>
      <c r="I124" s="1">
        <v>9114</v>
      </c>
      <c r="J124" s="1">
        <v>8526</v>
      </c>
      <c r="K124" s="1">
        <v>9114</v>
      </c>
      <c r="L124" s="1">
        <f t="shared" si="23"/>
        <v>397004928.60000002</v>
      </c>
      <c r="M124" s="1">
        <v>306.28916149999998</v>
      </c>
      <c r="N124" s="1">
        <f t="shared" si="24"/>
        <v>13341955.874939999</v>
      </c>
      <c r="O124" s="1">
        <f t="shared" si="25"/>
        <v>0.47857681484374998</v>
      </c>
      <c r="P124" s="1">
        <f t="shared" si="26"/>
        <v>1239509.3561078899</v>
      </c>
      <c r="Q124" s="1">
        <f t="shared" si="27"/>
        <v>1.23950935610789</v>
      </c>
      <c r="R124" s="1">
        <v>0</v>
      </c>
      <c r="S124" s="1">
        <f t="shared" si="28"/>
        <v>0</v>
      </c>
      <c r="T124" s="1">
        <f t="shared" si="29"/>
        <v>0</v>
      </c>
      <c r="U124" s="1">
        <f t="shared" si="30"/>
        <v>0</v>
      </c>
      <c r="V124" s="1">
        <v>19843.919346999999</v>
      </c>
      <c r="W124" s="1">
        <f t="shared" si="31"/>
        <v>6.0484266169655996</v>
      </c>
      <c r="X124" s="1">
        <f t="shared" si="32"/>
        <v>3.7583192608057181</v>
      </c>
      <c r="Y124" s="1">
        <f t="shared" si="33"/>
        <v>1.5325420600757016</v>
      </c>
      <c r="Z124" s="1">
        <f t="shared" si="34"/>
        <v>29.756126637001447</v>
      </c>
      <c r="AA124" s="1">
        <f t="shared" si="35"/>
        <v>0.57512861423588924</v>
      </c>
      <c r="AB124" s="1">
        <f t="shared" si="36"/>
        <v>11.158547488875543</v>
      </c>
      <c r="AC124" s="1">
        <v>8</v>
      </c>
      <c r="AD124" s="1">
        <f t="shared" si="37"/>
        <v>3.7195158296251809</v>
      </c>
      <c r="AE124" s="1" t="s">
        <v>2</v>
      </c>
      <c r="AF124" s="1">
        <f t="shared" si="38"/>
        <v>0</v>
      </c>
      <c r="AG124" s="1">
        <f t="shared" si="39"/>
        <v>0.7219582720013128</v>
      </c>
      <c r="AH124" s="1">
        <f t="shared" si="40"/>
        <v>0.11786160987903155</v>
      </c>
      <c r="AI124" s="1">
        <f t="shared" si="41"/>
        <v>371391707.40000004</v>
      </c>
      <c r="AJ124" s="1">
        <f t="shared" si="42"/>
        <v>10516650.48</v>
      </c>
      <c r="AK124" s="1">
        <f t="shared" si="43"/>
        <v>10.516650480000001</v>
      </c>
      <c r="AL124" s="1" t="s">
        <v>656</v>
      </c>
      <c r="AM124" s="1" t="s">
        <v>2</v>
      </c>
      <c r="AN124" s="1" t="s">
        <v>776</v>
      </c>
      <c r="AO124" s="1" t="s">
        <v>777</v>
      </c>
      <c r="AP124" s="1" t="s">
        <v>2</v>
      </c>
      <c r="AQ124" s="1" t="s">
        <v>2</v>
      </c>
      <c r="AR124" s="1" t="s">
        <v>2</v>
      </c>
      <c r="AS124" s="1">
        <v>0</v>
      </c>
      <c r="AT124" s="1" t="s">
        <v>2</v>
      </c>
      <c r="AU124" s="1" t="s">
        <v>2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0</v>
      </c>
      <c r="CE124" s="1">
        <v>0</v>
      </c>
      <c r="CF124" s="1">
        <v>0</v>
      </c>
      <c r="CG124" s="1">
        <v>0</v>
      </c>
      <c r="CH124" s="1">
        <v>0</v>
      </c>
      <c r="CI124" s="1">
        <v>0</v>
      </c>
      <c r="CJ124" s="1">
        <v>0</v>
      </c>
      <c r="CK124" s="1">
        <v>0</v>
      </c>
      <c r="CL124" s="1">
        <v>0</v>
      </c>
      <c r="CM124" s="1">
        <v>0</v>
      </c>
      <c r="CN124" s="1">
        <v>0</v>
      </c>
      <c r="CO124" s="1">
        <v>0</v>
      </c>
      <c r="CP124" s="1">
        <v>0</v>
      </c>
      <c r="CQ124" s="1">
        <v>0</v>
      </c>
      <c r="CR124" s="1">
        <v>0</v>
      </c>
      <c r="CS124" s="1">
        <v>0</v>
      </c>
      <c r="CT124" s="1">
        <v>0</v>
      </c>
      <c r="CU124" s="1" t="s">
        <v>6</v>
      </c>
    </row>
    <row r="125" spans="1:99" s="1" customFormat="1" x14ac:dyDescent="0.25">
      <c r="A125" s="1" t="s">
        <v>778</v>
      </c>
      <c r="C125" s="1" t="s">
        <v>779</v>
      </c>
      <c r="D125" s="1">
        <v>1974</v>
      </c>
      <c r="E125" s="1">
        <f t="shared" si="44"/>
        <v>41</v>
      </c>
      <c r="F125" s="1">
        <v>16</v>
      </c>
      <c r="G125" s="1">
        <v>25</v>
      </c>
      <c r="H125" s="1">
        <v>2120</v>
      </c>
      <c r="I125" s="1">
        <v>645</v>
      </c>
      <c r="J125" s="1">
        <v>516</v>
      </c>
      <c r="K125" s="1">
        <v>645</v>
      </c>
      <c r="L125" s="1">
        <f t="shared" si="23"/>
        <v>28096135.5</v>
      </c>
      <c r="M125" s="1">
        <v>312.92548803</v>
      </c>
      <c r="N125" s="1">
        <f t="shared" si="24"/>
        <v>13631034.2585868</v>
      </c>
      <c r="O125" s="1">
        <f t="shared" si="25"/>
        <v>0.48894607504687504</v>
      </c>
      <c r="P125" s="1">
        <f t="shared" si="26"/>
        <v>1266365.6404890858</v>
      </c>
      <c r="Q125" s="1">
        <f t="shared" si="27"/>
        <v>1.266365640489086</v>
      </c>
      <c r="R125" s="1">
        <v>0</v>
      </c>
      <c r="S125" s="1">
        <f t="shared" si="28"/>
        <v>0</v>
      </c>
      <c r="T125" s="1">
        <f t="shared" si="29"/>
        <v>0</v>
      </c>
      <c r="U125" s="1">
        <f t="shared" si="30"/>
        <v>0</v>
      </c>
      <c r="V125" s="1">
        <v>40743.610915999998</v>
      </c>
      <c r="W125" s="1">
        <f t="shared" si="31"/>
        <v>12.418652607196799</v>
      </c>
      <c r="X125" s="1">
        <f t="shared" si="32"/>
        <v>7.716595445824904</v>
      </c>
      <c r="Y125" s="1">
        <f t="shared" si="33"/>
        <v>3.1130766242051395</v>
      </c>
      <c r="Z125" s="1">
        <f t="shared" si="34"/>
        <v>2.0611888259543463</v>
      </c>
      <c r="AA125" s="1">
        <f t="shared" si="35"/>
        <v>19.511590147791345</v>
      </c>
      <c r="AB125" s="1">
        <f t="shared" si="36"/>
        <v>0.38647290486643993</v>
      </c>
      <c r="AC125" s="1">
        <v>16</v>
      </c>
      <c r="AD125" s="1">
        <f t="shared" si="37"/>
        <v>0.12882430162214664</v>
      </c>
      <c r="AE125" s="1">
        <v>24.612400000000001</v>
      </c>
      <c r="AF125" s="1">
        <f t="shared" si="38"/>
        <v>0</v>
      </c>
      <c r="AG125" s="1">
        <f t="shared" si="39"/>
        <v>4.9476483305804522E-2</v>
      </c>
      <c r="AH125" s="1">
        <f t="shared" si="40"/>
        <v>1.9896528340078692</v>
      </c>
      <c r="AI125" s="1">
        <f t="shared" si="41"/>
        <v>22476908.400000002</v>
      </c>
      <c r="AJ125" s="1">
        <f t="shared" si="42"/>
        <v>636475.68000000005</v>
      </c>
      <c r="AK125" s="1">
        <f t="shared" si="43"/>
        <v>0.6364756800000001</v>
      </c>
      <c r="AL125" s="1" t="s">
        <v>780</v>
      </c>
      <c r="AM125" s="1" t="s">
        <v>2</v>
      </c>
      <c r="AN125" s="1" t="s">
        <v>781</v>
      </c>
      <c r="AO125" s="1" t="s">
        <v>782</v>
      </c>
      <c r="AP125" s="1" t="s">
        <v>783</v>
      </c>
      <c r="AQ125" s="1" t="s">
        <v>703</v>
      </c>
      <c r="AR125" s="1" t="s">
        <v>373</v>
      </c>
      <c r="AS125" s="1">
        <v>1</v>
      </c>
      <c r="AT125" s="1" t="s">
        <v>784</v>
      </c>
      <c r="AU125" s="1" t="s">
        <v>785</v>
      </c>
      <c r="AV125" s="1">
        <v>7</v>
      </c>
      <c r="AW125" s="2">
        <v>100</v>
      </c>
      <c r="AX125" s="1">
        <v>0</v>
      </c>
      <c r="AY125" s="1">
        <v>0</v>
      </c>
      <c r="AZ125" s="2">
        <v>3.7</v>
      </c>
      <c r="BA125" s="2">
        <v>12.3</v>
      </c>
      <c r="BB125" s="2">
        <v>0.6</v>
      </c>
      <c r="BC125" s="2">
        <v>0.7</v>
      </c>
      <c r="BD125" s="2">
        <v>0.1</v>
      </c>
      <c r="BE125" s="2">
        <v>0.4</v>
      </c>
      <c r="BF125" s="2">
        <v>11.7</v>
      </c>
      <c r="BG125" s="2">
        <v>0.2</v>
      </c>
      <c r="BH125" s="2">
        <v>0.4</v>
      </c>
      <c r="BI125" s="1">
        <v>0</v>
      </c>
      <c r="BJ125" s="1">
        <v>0</v>
      </c>
      <c r="BK125" s="2">
        <v>26.4</v>
      </c>
      <c r="BL125" s="2">
        <v>43.4</v>
      </c>
      <c r="BM125" s="1">
        <v>0</v>
      </c>
      <c r="BN125" s="1">
        <v>0</v>
      </c>
      <c r="BO125" s="2">
        <v>3900</v>
      </c>
      <c r="BP125" s="2">
        <v>798</v>
      </c>
      <c r="BQ125" s="2">
        <v>17</v>
      </c>
      <c r="BR125" s="2">
        <v>3</v>
      </c>
      <c r="BS125" s="2">
        <v>0.13</v>
      </c>
      <c r="BT125" s="2">
        <v>0.03</v>
      </c>
      <c r="BU125" s="2">
        <v>8481</v>
      </c>
      <c r="BV125" s="2">
        <v>36</v>
      </c>
      <c r="BW125" s="2">
        <v>0.28999999999999998</v>
      </c>
      <c r="BX125" s="2">
        <v>202595</v>
      </c>
      <c r="BY125" s="2">
        <v>12309</v>
      </c>
      <c r="BZ125" s="2">
        <v>858</v>
      </c>
      <c r="CA125" s="2">
        <v>52</v>
      </c>
      <c r="CB125" s="2">
        <v>9.32</v>
      </c>
      <c r="CC125" s="2">
        <v>0.6</v>
      </c>
      <c r="CD125" s="2">
        <v>4</v>
      </c>
      <c r="CE125" s="2">
        <v>8</v>
      </c>
      <c r="CF125" s="2">
        <v>66</v>
      </c>
      <c r="CG125" s="2">
        <v>23</v>
      </c>
      <c r="CH125" s="2">
        <v>8</v>
      </c>
      <c r="CI125" s="2">
        <v>1</v>
      </c>
      <c r="CJ125" s="2">
        <v>2</v>
      </c>
      <c r="CK125" s="1">
        <v>0</v>
      </c>
      <c r="CL125" s="1">
        <v>0</v>
      </c>
      <c r="CM125" s="1">
        <v>0</v>
      </c>
      <c r="CN125" s="1">
        <v>0</v>
      </c>
      <c r="CO125" s="1">
        <v>0</v>
      </c>
      <c r="CP125" s="1">
        <v>0</v>
      </c>
      <c r="CQ125" s="2">
        <v>21</v>
      </c>
      <c r="CR125" s="2">
        <v>67</v>
      </c>
      <c r="CS125" s="2">
        <v>0.27300000000000002</v>
      </c>
      <c r="CT125" s="2">
        <v>4.1959999999999997E-2</v>
      </c>
      <c r="CU125" s="1" t="s">
        <v>6</v>
      </c>
    </row>
    <row r="126" spans="1:99" s="1" customFormat="1" x14ac:dyDescent="0.25">
      <c r="A126" s="1" t="s">
        <v>786</v>
      </c>
      <c r="C126" s="1" t="s">
        <v>787</v>
      </c>
      <c r="D126" s="1">
        <v>1936</v>
      </c>
      <c r="E126" s="1">
        <f t="shared" si="44"/>
        <v>79</v>
      </c>
      <c r="F126" s="1">
        <v>8</v>
      </c>
      <c r="G126" s="1">
        <v>10</v>
      </c>
      <c r="H126" s="1">
        <v>1530</v>
      </c>
      <c r="I126" s="1">
        <v>18446</v>
      </c>
      <c r="J126" s="1">
        <v>16842</v>
      </c>
      <c r="K126" s="1">
        <v>18446</v>
      </c>
      <c r="L126" s="1">
        <f t="shared" si="23"/>
        <v>803505915.39999998</v>
      </c>
      <c r="M126" s="1">
        <v>822.39552053</v>
      </c>
      <c r="N126" s="1">
        <f t="shared" si="24"/>
        <v>35823548.874286801</v>
      </c>
      <c r="O126" s="1">
        <f t="shared" si="25"/>
        <v>1.2849930008281252</v>
      </c>
      <c r="P126" s="1">
        <f t="shared" si="26"/>
        <v>3328119.5362120359</v>
      </c>
      <c r="Q126" s="1">
        <f t="shared" si="27"/>
        <v>3.3281195362120362</v>
      </c>
      <c r="R126" s="1">
        <v>0</v>
      </c>
      <c r="S126" s="1">
        <f t="shared" si="28"/>
        <v>0</v>
      </c>
      <c r="T126" s="1">
        <f t="shared" si="29"/>
        <v>0</v>
      </c>
      <c r="U126" s="1">
        <f t="shared" si="30"/>
        <v>0</v>
      </c>
      <c r="V126" s="1">
        <v>24330.947789000002</v>
      </c>
      <c r="W126" s="1">
        <f t="shared" si="31"/>
        <v>7.4160728860871998</v>
      </c>
      <c r="X126" s="1">
        <f t="shared" si="32"/>
        <v>4.6081355255498666</v>
      </c>
      <c r="Y126" s="1">
        <f t="shared" si="33"/>
        <v>1.1467517785404515</v>
      </c>
      <c r="Z126" s="1">
        <f t="shared" si="34"/>
        <v>22.429545387021534</v>
      </c>
      <c r="AA126" s="1">
        <f t="shared" si="35"/>
        <v>0.35698355845812296</v>
      </c>
      <c r="AB126" s="1">
        <f t="shared" si="36"/>
        <v>8.4110795201330752</v>
      </c>
      <c r="AC126" s="1">
        <v>8</v>
      </c>
      <c r="AD126" s="1">
        <f t="shared" si="37"/>
        <v>2.8036931733776917</v>
      </c>
      <c r="AE126" s="1" t="s">
        <v>2</v>
      </c>
      <c r="AF126" s="1">
        <f t="shared" si="38"/>
        <v>0</v>
      </c>
      <c r="AG126" s="1">
        <f t="shared" si="39"/>
        <v>0.3321097426166556</v>
      </c>
      <c r="AH126" s="1">
        <f t="shared" si="40"/>
        <v>0.16020392103209444</v>
      </c>
      <c r="AI126" s="1">
        <f t="shared" si="41"/>
        <v>733635835.80000007</v>
      </c>
      <c r="AJ126" s="1">
        <f t="shared" si="42"/>
        <v>20774270.16</v>
      </c>
      <c r="AK126" s="1">
        <f t="shared" si="43"/>
        <v>20.77427016</v>
      </c>
      <c r="AL126" s="1" t="s">
        <v>788</v>
      </c>
      <c r="AM126" s="1" t="s">
        <v>2</v>
      </c>
      <c r="AN126" s="1" t="s">
        <v>789</v>
      </c>
      <c r="AO126" s="1" t="s">
        <v>790</v>
      </c>
      <c r="AP126" s="1" t="s">
        <v>2</v>
      </c>
      <c r="AQ126" s="1" t="s">
        <v>2</v>
      </c>
      <c r="AR126" s="1" t="s">
        <v>2</v>
      </c>
      <c r="AS126" s="1">
        <v>0</v>
      </c>
      <c r="AT126" s="1" t="s">
        <v>2</v>
      </c>
      <c r="AU126" s="1" t="s">
        <v>2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  <c r="CC126" s="1">
        <v>0</v>
      </c>
      <c r="CD126" s="1">
        <v>0</v>
      </c>
      <c r="CE126" s="1">
        <v>0</v>
      </c>
      <c r="CF126" s="1">
        <v>0</v>
      </c>
      <c r="CG126" s="1">
        <v>0</v>
      </c>
      <c r="CH126" s="1">
        <v>0</v>
      </c>
      <c r="CI126" s="1">
        <v>0</v>
      </c>
      <c r="CJ126" s="1">
        <v>0</v>
      </c>
      <c r="CK126" s="1">
        <v>0</v>
      </c>
      <c r="CL126" s="1">
        <v>0</v>
      </c>
      <c r="CM126" s="1">
        <v>0</v>
      </c>
      <c r="CN126" s="1">
        <v>0</v>
      </c>
      <c r="CO126" s="1">
        <v>0</v>
      </c>
      <c r="CP126" s="1">
        <v>0</v>
      </c>
      <c r="CQ126" s="1">
        <v>0</v>
      </c>
      <c r="CR126" s="1">
        <v>0</v>
      </c>
      <c r="CS126" s="1">
        <v>0</v>
      </c>
      <c r="CT126" s="1">
        <v>0</v>
      </c>
      <c r="CU126" s="1" t="s">
        <v>6</v>
      </c>
    </row>
    <row r="127" spans="1:99" s="1" customFormat="1" x14ac:dyDescent="0.25">
      <c r="A127" s="1" t="s">
        <v>791</v>
      </c>
      <c r="C127" s="1" t="s">
        <v>792</v>
      </c>
      <c r="D127" s="1">
        <v>1958</v>
      </c>
      <c r="E127" s="1">
        <f t="shared" si="44"/>
        <v>57</v>
      </c>
      <c r="F127" s="1">
        <v>7</v>
      </c>
      <c r="G127" s="1">
        <v>9</v>
      </c>
      <c r="H127" s="1">
        <v>350</v>
      </c>
      <c r="I127" s="1">
        <v>3900</v>
      </c>
      <c r="J127" s="1">
        <v>3000</v>
      </c>
      <c r="K127" s="1">
        <v>3900</v>
      </c>
      <c r="L127" s="1">
        <f t="shared" si="23"/>
        <v>169883610</v>
      </c>
      <c r="M127" s="1">
        <v>288.55855260999999</v>
      </c>
      <c r="N127" s="1">
        <f t="shared" si="24"/>
        <v>12569610.551691599</v>
      </c>
      <c r="O127" s="1">
        <f t="shared" si="25"/>
        <v>0.45087273845312503</v>
      </c>
      <c r="P127" s="1">
        <f t="shared" si="26"/>
        <v>1167756.0642153046</v>
      </c>
      <c r="Q127" s="1">
        <f t="shared" si="27"/>
        <v>1.1677560642153046</v>
      </c>
      <c r="R127" s="1">
        <v>0</v>
      </c>
      <c r="S127" s="1">
        <f t="shared" si="28"/>
        <v>0</v>
      </c>
      <c r="T127" s="1">
        <f t="shared" si="29"/>
        <v>0</v>
      </c>
      <c r="U127" s="1">
        <f t="shared" si="30"/>
        <v>0</v>
      </c>
      <c r="V127" s="1">
        <v>16549.176689</v>
      </c>
      <c r="W127" s="1">
        <f t="shared" si="31"/>
        <v>5.0441890548071999</v>
      </c>
      <c r="X127" s="1">
        <f t="shared" si="32"/>
        <v>3.134314769836466</v>
      </c>
      <c r="Y127" s="1">
        <f t="shared" si="33"/>
        <v>1.3167707807646836</v>
      </c>
      <c r="Z127" s="1">
        <f t="shared" si="34"/>
        <v>13.515423513032973</v>
      </c>
      <c r="AA127" s="1">
        <f t="shared" si="35"/>
        <v>1.3631322369251224</v>
      </c>
      <c r="AB127" s="1">
        <f t="shared" si="36"/>
        <v>5.7923243627284169</v>
      </c>
      <c r="AC127" s="1">
        <v>7</v>
      </c>
      <c r="AD127" s="1">
        <f t="shared" si="37"/>
        <v>1.930774787576139</v>
      </c>
      <c r="AE127" s="1" t="s">
        <v>2</v>
      </c>
      <c r="AF127" s="1">
        <f t="shared" si="38"/>
        <v>0</v>
      </c>
      <c r="AG127" s="1">
        <f t="shared" si="39"/>
        <v>0.33784243340905595</v>
      </c>
      <c r="AH127" s="1">
        <f t="shared" si="40"/>
        <v>0.31557221957802439</v>
      </c>
      <c r="AI127" s="1">
        <f t="shared" si="41"/>
        <v>130679700</v>
      </c>
      <c r="AJ127" s="1">
        <f t="shared" si="42"/>
        <v>3700440</v>
      </c>
      <c r="AK127" s="1">
        <f t="shared" si="43"/>
        <v>3.70044</v>
      </c>
      <c r="AL127" s="1" t="s">
        <v>793</v>
      </c>
      <c r="AM127" s="1" t="s">
        <v>2</v>
      </c>
      <c r="AN127" s="1" t="s">
        <v>794</v>
      </c>
      <c r="AO127" s="1" t="s">
        <v>795</v>
      </c>
      <c r="AP127" s="1" t="s">
        <v>2</v>
      </c>
      <c r="AQ127" s="1" t="s">
        <v>2</v>
      </c>
      <c r="AR127" s="1" t="s">
        <v>2</v>
      </c>
      <c r="AS127" s="1">
        <v>0</v>
      </c>
      <c r="AT127" s="1" t="s">
        <v>2</v>
      </c>
      <c r="AU127" s="1" t="s">
        <v>2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  <c r="CC127" s="1">
        <v>0</v>
      </c>
      <c r="CD127" s="1">
        <v>0</v>
      </c>
      <c r="CE127" s="1">
        <v>0</v>
      </c>
      <c r="CF127" s="1">
        <v>0</v>
      </c>
      <c r="CG127" s="1">
        <v>0</v>
      </c>
      <c r="CH127" s="1">
        <v>0</v>
      </c>
      <c r="CI127" s="1">
        <v>0</v>
      </c>
      <c r="CJ127" s="1">
        <v>0</v>
      </c>
      <c r="CK127" s="1">
        <v>0</v>
      </c>
      <c r="CL127" s="1">
        <v>0</v>
      </c>
      <c r="CM127" s="1">
        <v>0</v>
      </c>
      <c r="CN127" s="1">
        <v>0</v>
      </c>
      <c r="CO127" s="1">
        <v>0</v>
      </c>
      <c r="CP127" s="1">
        <v>0</v>
      </c>
      <c r="CQ127" s="1">
        <v>0</v>
      </c>
      <c r="CR127" s="1">
        <v>0</v>
      </c>
      <c r="CS127" s="1">
        <v>0</v>
      </c>
      <c r="CT127" s="1">
        <v>0</v>
      </c>
      <c r="CU127" s="1" t="s">
        <v>6</v>
      </c>
    </row>
    <row r="128" spans="1:99" s="1" customFormat="1" x14ac:dyDescent="0.25">
      <c r="A128" s="1" t="s">
        <v>796</v>
      </c>
      <c r="B128" s="1" t="s">
        <v>797</v>
      </c>
      <c r="C128" s="1" t="s">
        <v>798</v>
      </c>
      <c r="D128" s="1">
        <v>1988</v>
      </c>
      <c r="E128" s="1">
        <f t="shared" si="44"/>
        <v>27</v>
      </c>
      <c r="F128" s="1">
        <v>15</v>
      </c>
      <c r="G128" s="1">
        <v>19</v>
      </c>
      <c r="H128" s="1">
        <v>1000</v>
      </c>
      <c r="I128" s="1">
        <v>20000</v>
      </c>
      <c r="J128" s="1">
        <v>5000</v>
      </c>
      <c r="K128" s="1">
        <v>20000</v>
      </c>
      <c r="L128" s="1">
        <f t="shared" si="23"/>
        <v>871198000</v>
      </c>
      <c r="M128" s="1">
        <v>2000</v>
      </c>
      <c r="N128" s="1">
        <f t="shared" si="24"/>
        <v>87120000</v>
      </c>
      <c r="O128" s="1">
        <f t="shared" si="25"/>
        <v>3.125</v>
      </c>
      <c r="P128" s="1">
        <f t="shared" si="26"/>
        <v>8093720</v>
      </c>
      <c r="Q128" s="1">
        <f t="shared" si="27"/>
        <v>8.0937200000000011</v>
      </c>
      <c r="R128" s="1">
        <v>63</v>
      </c>
      <c r="S128" s="1">
        <f t="shared" si="28"/>
        <v>163.16936999999999</v>
      </c>
      <c r="T128" s="1">
        <f t="shared" si="29"/>
        <v>40320</v>
      </c>
      <c r="U128" s="1">
        <f t="shared" si="30"/>
        <v>1756440000</v>
      </c>
      <c r="W128" s="1">
        <f t="shared" si="31"/>
        <v>0</v>
      </c>
      <c r="X128" s="1">
        <f t="shared" si="32"/>
        <v>0</v>
      </c>
      <c r="Y128" s="1">
        <f t="shared" si="33"/>
        <v>0</v>
      </c>
      <c r="Z128" s="1">
        <f t="shared" si="34"/>
        <v>9.9999770431588608</v>
      </c>
      <c r="AA128" s="1">
        <f t="shared" si="35"/>
        <v>0</v>
      </c>
      <c r="AB128" s="1">
        <f t="shared" si="36"/>
        <v>1.9999954086317722</v>
      </c>
      <c r="AC128" s="1">
        <v>15</v>
      </c>
      <c r="AD128" s="1">
        <f t="shared" si="37"/>
        <v>0.66666513621059076</v>
      </c>
      <c r="AE128" s="1" t="s">
        <v>2</v>
      </c>
      <c r="AF128" s="1">
        <f t="shared" si="38"/>
        <v>20.16</v>
      </c>
      <c r="AG128" s="1">
        <f t="shared" si="39"/>
        <v>9.4947933749601893E-2</v>
      </c>
      <c r="AH128" s="1">
        <f t="shared" si="40"/>
        <v>1.3123390731912963</v>
      </c>
      <c r="AI128" s="1">
        <f t="shared" si="41"/>
        <v>217799500</v>
      </c>
      <c r="AJ128" s="1">
        <f t="shared" si="42"/>
        <v>6167400</v>
      </c>
      <c r="AK128" s="1">
        <f t="shared" si="43"/>
        <v>6.1673999999999998</v>
      </c>
      <c r="AL128" s="1" t="s">
        <v>2</v>
      </c>
      <c r="AM128" s="1" t="s">
        <v>2</v>
      </c>
      <c r="AN128" s="1" t="s">
        <v>2</v>
      </c>
      <c r="AO128" s="1" t="s">
        <v>2</v>
      </c>
      <c r="AP128" s="1" t="s">
        <v>2</v>
      </c>
      <c r="AQ128" s="1" t="s">
        <v>2</v>
      </c>
      <c r="AR128" s="1" t="s">
        <v>2</v>
      </c>
      <c r="AS128" s="1">
        <v>0</v>
      </c>
      <c r="AT128" s="1" t="s">
        <v>2</v>
      </c>
      <c r="AU128" s="1" t="s">
        <v>2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0</v>
      </c>
      <c r="CE128" s="1">
        <v>0</v>
      </c>
      <c r="CF128" s="1">
        <v>0</v>
      </c>
      <c r="CG128" s="1">
        <v>0</v>
      </c>
      <c r="CH128" s="1">
        <v>0</v>
      </c>
      <c r="CI128" s="1">
        <v>0</v>
      </c>
      <c r="CJ128" s="1">
        <v>0</v>
      </c>
      <c r="CK128" s="1">
        <v>0</v>
      </c>
      <c r="CL128" s="1">
        <v>0</v>
      </c>
      <c r="CM128" s="1">
        <v>0</v>
      </c>
      <c r="CN128" s="1">
        <v>0</v>
      </c>
      <c r="CO128" s="1">
        <v>0</v>
      </c>
      <c r="CP128" s="1">
        <v>0</v>
      </c>
      <c r="CQ128" s="1">
        <v>0</v>
      </c>
      <c r="CR128" s="1">
        <v>0</v>
      </c>
      <c r="CS128" s="1">
        <v>0</v>
      </c>
      <c r="CT128" s="1">
        <v>0</v>
      </c>
      <c r="CU128" s="1" t="s">
        <v>17</v>
      </c>
    </row>
    <row r="129" spans="1:99" s="1" customFormat="1" x14ac:dyDescent="0.25">
      <c r="A129" s="1" t="s">
        <v>799</v>
      </c>
      <c r="C129" s="1" t="s">
        <v>800</v>
      </c>
      <c r="D129" s="1">
        <v>1967</v>
      </c>
      <c r="E129" s="1">
        <f t="shared" si="44"/>
        <v>48</v>
      </c>
      <c r="F129" s="1">
        <v>3</v>
      </c>
      <c r="G129" s="1">
        <v>12.5</v>
      </c>
      <c r="H129" s="1">
        <v>290</v>
      </c>
      <c r="I129" s="1">
        <v>14500</v>
      </c>
      <c r="J129" s="1">
        <v>6000</v>
      </c>
      <c r="K129" s="1">
        <v>14500</v>
      </c>
      <c r="L129" s="1">
        <f t="shared" ref="L129:L192" si="45">K129*43559.9</f>
        <v>631618550</v>
      </c>
      <c r="M129" s="1">
        <v>900</v>
      </c>
      <c r="N129" s="1">
        <f t="shared" ref="N129:N192" si="46">M129*43560</f>
        <v>39204000</v>
      </c>
      <c r="O129" s="1">
        <f t="shared" ref="O129:O192" si="47">M129*0.0015625</f>
        <v>1.40625</v>
      </c>
      <c r="P129" s="1">
        <f t="shared" ref="P129:P192" si="48">M129*4046.86</f>
        <v>3642174</v>
      </c>
      <c r="Q129" s="1">
        <f t="shared" ref="Q129:Q192" si="49">M129*0.00404686</f>
        <v>3.6421740000000002</v>
      </c>
      <c r="R129" s="1">
        <v>73.438000000000002</v>
      </c>
      <c r="S129" s="1">
        <f t="shared" ref="S129:S192" si="50">R129*2.58999</f>
        <v>190.20368561999999</v>
      </c>
      <c r="T129" s="1">
        <f t="shared" ref="T129:T192" si="51">R129*640</f>
        <v>47000.32</v>
      </c>
      <c r="U129" s="1">
        <f t="shared" ref="U129:U192" si="52">R129*27880000</f>
        <v>2047451440</v>
      </c>
      <c r="V129" s="1">
        <v>53360.874835000002</v>
      </c>
      <c r="W129" s="1">
        <f t="shared" ref="W129:W192" si="53">V129*0.0003048</f>
        <v>16.264394649707999</v>
      </c>
      <c r="X129" s="1">
        <f t="shared" ref="X129:X192" si="54">V129*0.000189394</f>
        <v>10.106229528499991</v>
      </c>
      <c r="Y129" s="1">
        <f t="shared" ref="Y129:Y192" si="55">X129/(2*(SQRT(3.1416*O129)))</f>
        <v>2.4040995657759745</v>
      </c>
      <c r="Z129" s="1">
        <f t="shared" ref="Z129:Z192" si="56">L129/N129</f>
        <v>16.111074125089278</v>
      </c>
      <c r="AA129" s="1">
        <f t="shared" ref="AA129:AA192" si="57">W129/AK129</f>
        <v>2.1976298291159968</v>
      </c>
      <c r="AB129" s="1">
        <f t="shared" ref="AB129:AB192" si="58">3*Z129/AC129</f>
        <v>16.111074125089278</v>
      </c>
      <c r="AC129" s="1">
        <v>3</v>
      </c>
      <c r="AD129" s="1">
        <f t="shared" ref="AD129:AD192" si="59">Z129/AC129</f>
        <v>5.3703580416964263</v>
      </c>
      <c r="AE129" s="1">
        <v>116.30500000000001</v>
      </c>
      <c r="AF129" s="1">
        <f t="shared" ref="AF129:AF192" si="60">T129/M129</f>
        <v>52.222577777777779</v>
      </c>
      <c r="AG129" s="1">
        <f t="shared" ref="AG129:AG192" si="61">50*Z129*SQRT(3.1416)*(SQRT(N129))^-1</f>
        <v>0.22803670338631243</v>
      </c>
      <c r="AH129" s="1">
        <f t="shared" ref="AH129:AH192" si="62">P129/AJ129</f>
        <v>0.49212715244673605</v>
      </c>
      <c r="AI129" s="1">
        <f t="shared" ref="AI129:AI192" si="63">J129*43559.9</f>
        <v>261359400</v>
      </c>
      <c r="AJ129" s="1">
        <f t="shared" ref="AJ129:AJ192" si="64">J129*1233.48</f>
        <v>7400880</v>
      </c>
      <c r="AK129" s="1">
        <f t="shared" ref="AK129:AK192" si="65">AJ129/10^6</f>
        <v>7.4008799999999999</v>
      </c>
      <c r="AL129" s="1" t="s">
        <v>801</v>
      </c>
      <c r="AM129" s="1" t="s">
        <v>2</v>
      </c>
      <c r="AN129" s="1" t="s">
        <v>802</v>
      </c>
      <c r="AO129" s="1" t="s">
        <v>803</v>
      </c>
      <c r="AP129" s="1" t="s">
        <v>804</v>
      </c>
      <c r="AQ129" s="1" t="s">
        <v>391</v>
      </c>
      <c r="AR129" s="1" t="s">
        <v>805</v>
      </c>
      <c r="AS129" s="1">
        <v>1</v>
      </c>
      <c r="AT129" s="1" t="s">
        <v>806</v>
      </c>
      <c r="AU129" s="1" t="s">
        <v>807</v>
      </c>
      <c r="AV129" s="1">
        <v>6</v>
      </c>
      <c r="AW129" s="2">
        <v>100</v>
      </c>
      <c r="AX129" s="1">
        <v>0</v>
      </c>
      <c r="AY129" s="1">
        <v>0</v>
      </c>
      <c r="AZ129" s="2">
        <v>3.6</v>
      </c>
      <c r="BA129" s="2">
        <v>4.5</v>
      </c>
      <c r="BB129" s="2">
        <v>0.2</v>
      </c>
      <c r="BC129" s="2">
        <v>0.1</v>
      </c>
      <c r="BD129" s="1">
        <v>0</v>
      </c>
      <c r="BE129" s="2">
        <v>0.1</v>
      </c>
      <c r="BF129" s="2">
        <v>4.2</v>
      </c>
      <c r="BG129" s="2">
        <v>0.2</v>
      </c>
      <c r="BH129" s="2">
        <v>0.3</v>
      </c>
      <c r="BI129" s="1">
        <v>0</v>
      </c>
      <c r="BJ129" s="1">
        <v>0</v>
      </c>
      <c r="BK129" s="2">
        <v>11.9</v>
      </c>
      <c r="BL129" s="2">
        <v>75</v>
      </c>
      <c r="BM129" s="1">
        <v>0</v>
      </c>
      <c r="BN129" s="1">
        <v>0</v>
      </c>
      <c r="BO129" s="2">
        <v>8821</v>
      </c>
      <c r="BP129" s="2">
        <v>2475</v>
      </c>
      <c r="BQ129" s="2">
        <v>10</v>
      </c>
      <c r="BR129" s="2">
        <v>3</v>
      </c>
      <c r="BS129" s="2">
        <v>0.12</v>
      </c>
      <c r="BT129" s="2">
        <v>0.03</v>
      </c>
      <c r="BU129" s="2">
        <v>21092</v>
      </c>
      <c r="BV129" s="2">
        <v>24</v>
      </c>
      <c r="BW129" s="2">
        <v>0.3</v>
      </c>
      <c r="BX129" s="2">
        <v>1567591</v>
      </c>
      <c r="BY129" s="2">
        <v>60604</v>
      </c>
      <c r="BZ129" s="2">
        <v>1800</v>
      </c>
      <c r="CA129" s="2">
        <v>70</v>
      </c>
      <c r="CB129" s="2">
        <v>15.29</v>
      </c>
      <c r="CC129" s="2">
        <v>0.63</v>
      </c>
      <c r="CD129" s="2">
        <v>1</v>
      </c>
      <c r="CE129" s="2">
        <v>1</v>
      </c>
      <c r="CF129" s="2">
        <v>86</v>
      </c>
      <c r="CG129" s="2">
        <v>41</v>
      </c>
      <c r="CH129" s="2">
        <v>4</v>
      </c>
      <c r="CI129" s="1">
        <v>0</v>
      </c>
      <c r="CJ129" s="2">
        <v>1</v>
      </c>
      <c r="CK129" s="1">
        <v>0</v>
      </c>
      <c r="CL129" s="1">
        <v>0</v>
      </c>
      <c r="CM129" s="1">
        <v>0</v>
      </c>
      <c r="CN129" s="1">
        <v>0</v>
      </c>
      <c r="CO129" s="1">
        <v>0</v>
      </c>
      <c r="CP129" s="1">
        <v>0</v>
      </c>
      <c r="CQ129" s="2">
        <v>9</v>
      </c>
      <c r="CR129" s="2">
        <v>57</v>
      </c>
      <c r="CS129" s="2">
        <v>0.39639999999999997</v>
      </c>
      <c r="CT129" s="2">
        <v>0.19133</v>
      </c>
      <c r="CU129" s="1" t="s">
        <v>17</v>
      </c>
    </row>
    <row r="130" spans="1:99" s="1" customFormat="1" x14ac:dyDescent="0.25">
      <c r="A130" s="1" t="s">
        <v>808</v>
      </c>
      <c r="C130" s="1" t="s">
        <v>809</v>
      </c>
      <c r="D130" s="1">
        <v>1941</v>
      </c>
      <c r="E130" s="1">
        <f t="shared" si="44"/>
        <v>74</v>
      </c>
      <c r="F130" s="1">
        <v>9</v>
      </c>
      <c r="G130" s="1">
        <v>11</v>
      </c>
      <c r="H130" s="1">
        <v>450</v>
      </c>
      <c r="I130" s="1">
        <v>3000</v>
      </c>
      <c r="J130" s="1">
        <v>706</v>
      </c>
      <c r="K130" s="1">
        <v>3000</v>
      </c>
      <c r="L130" s="1">
        <f t="shared" si="45"/>
        <v>130679700</v>
      </c>
      <c r="M130" s="1">
        <v>255.10376027999999</v>
      </c>
      <c r="N130" s="1">
        <f t="shared" si="46"/>
        <v>11112319.797796799</v>
      </c>
      <c r="O130" s="1">
        <f t="shared" si="47"/>
        <v>0.39859962543749999</v>
      </c>
      <c r="P130" s="1">
        <f t="shared" si="48"/>
        <v>1032369.2033267207</v>
      </c>
      <c r="Q130" s="1">
        <f t="shared" si="49"/>
        <v>1.0323692033267209</v>
      </c>
      <c r="R130" s="1">
        <v>90</v>
      </c>
      <c r="S130" s="1">
        <f t="shared" si="50"/>
        <v>233.09909999999999</v>
      </c>
      <c r="T130" s="1">
        <f t="shared" si="51"/>
        <v>57600</v>
      </c>
      <c r="U130" s="1">
        <f t="shared" si="52"/>
        <v>2509200000</v>
      </c>
      <c r="V130" s="1">
        <v>31303.138210000001</v>
      </c>
      <c r="W130" s="1">
        <f t="shared" si="53"/>
        <v>9.5411965264079992</v>
      </c>
      <c r="X130" s="1">
        <f t="shared" si="54"/>
        <v>5.9286265581447406</v>
      </c>
      <c r="Y130" s="1">
        <f t="shared" si="55"/>
        <v>2.6489893498787676</v>
      </c>
      <c r="Z130" s="1">
        <f t="shared" si="56"/>
        <v>11.759893737571286</v>
      </c>
      <c r="AA130" s="1">
        <f t="shared" si="57"/>
        <v>10.956353302822912</v>
      </c>
      <c r="AB130" s="1">
        <f t="shared" si="58"/>
        <v>3.9199645791904283</v>
      </c>
      <c r="AC130" s="1">
        <v>9</v>
      </c>
      <c r="AD130" s="1">
        <f t="shared" si="59"/>
        <v>1.3066548597301428</v>
      </c>
      <c r="AE130" s="1">
        <v>116.30500000000001</v>
      </c>
      <c r="AF130" s="1">
        <f t="shared" si="60"/>
        <v>225.79047810498233</v>
      </c>
      <c r="AG130" s="1">
        <f t="shared" si="61"/>
        <v>0.31264139530129315</v>
      </c>
      <c r="AH130" s="1">
        <f t="shared" si="62"/>
        <v>1.1854909076964226</v>
      </c>
      <c r="AI130" s="1">
        <f t="shared" si="63"/>
        <v>30753289.400000002</v>
      </c>
      <c r="AJ130" s="1">
        <f t="shared" si="64"/>
        <v>870836.88</v>
      </c>
      <c r="AK130" s="1">
        <f t="shared" si="65"/>
        <v>0.87083688000000004</v>
      </c>
      <c r="AL130" s="1" t="s">
        <v>810</v>
      </c>
      <c r="AM130" s="1" t="s">
        <v>2</v>
      </c>
      <c r="AN130" s="1" t="s">
        <v>811</v>
      </c>
      <c r="AO130" s="1" t="s">
        <v>812</v>
      </c>
      <c r="AP130" s="1" t="s">
        <v>804</v>
      </c>
      <c r="AQ130" s="1" t="s">
        <v>391</v>
      </c>
      <c r="AR130" s="1" t="s">
        <v>805</v>
      </c>
      <c r="AS130" s="1">
        <v>1</v>
      </c>
      <c r="AT130" s="1" t="s">
        <v>806</v>
      </c>
      <c r="AU130" s="1" t="s">
        <v>807</v>
      </c>
      <c r="AV130" s="1">
        <v>6</v>
      </c>
      <c r="AW130" s="2">
        <v>100</v>
      </c>
      <c r="AX130" s="1">
        <v>0</v>
      </c>
      <c r="AY130" s="1">
        <v>0</v>
      </c>
      <c r="AZ130" s="2">
        <v>3.6</v>
      </c>
      <c r="BA130" s="2">
        <v>4.5</v>
      </c>
      <c r="BB130" s="2">
        <v>0.2</v>
      </c>
      <c r="BC130" s="2">
        <v>0.1</v>
      </c>
      <c r="BD130" s="1">
        <v>0</v>
      </c>
      <c r="BE130" s="2">
        <v>0.1</v>
      </c>
      <c r="BF130" s="2">
        <v>4.2</v>
      </c>
      <c r="BG130" s="2">
        <v>0.2</v>
      </c>
      <c r="BH130" s="2">
        <v>0.3</v>
      </c>
      <c r="BI130" s="1">
        <v>0</v>
      </c>
      <c r="BJ130" s="1">
        <v>0</v>
      </c>
      <c r="BK130" s="2">
        <v>11.9</v>
      </c>
      <c r="BL130" s="2">
        <v>75</v>
      </c>
      <c r="BM130" s="1">
        <v>0</v>
      </c>
      <c r="BN130" s="1">
        <v>0</v>
      </c>
      <c r="BO130" s="2">
        <v>8821</v>
      </c>
      <c r="BP130" s="2">
        <v>2475</v>
      </c>
      <c r="BQ130" s="2">
        <v>10</v>
      </c>
      <c r="BR130" s="2">
        <v>3</v>
      </c>
      <c r="BS130" s="2">
        <v>0.12</v>
      </c>
      <c r="BT130" s="2">
        <v>0.03</v>
      </c>
      <c r="BU130" s="2">
        <v>21092</v>
      </c>
      <c r="BV130" s="2">
        <v>24</v>
      </c>
      <c r="BW130" s="2">
        <v>0.3</v>
      </c>
      <c r="BX130" s="2">
        <v>1567591</v>
      </c>
      <c r="BY130" s="2">
        <v>60604</v>
      </c>
      <c r="BZ130" s="2">
        <v>1800</v>
      </c>
      <c r="CA130" s="2">
        <v>70</v>
      </c>
      <c r="CB130" s="2">
        <v>15.29</v>
      </c>
      <c r="CC130" s="2">
        <v>0.63</v>
      </c>
      <c r="CD130" s="2">
        <v>1</v>
      </c>
      <c r="CE130" s="2">
        <v>1</v>
      </c>
      <c r="CF130" s="2">
        <v>86</v>
      </c>
      <c r="CG130" s="2">
        <v>41</v>
      </c>
      <c r="CH130" s="2">
        <v>4</v>
      </c>
      <c r="CI130" s="1">
        <v>0</v>
      </c>
      <c r="CJ130" s="2">
        <v>1</v>
      </c>
      <c r="CK130" s="1">
        <v>0</v>
      </c>
      <c r="CL130" s="1">
        <v>0</v>
      </c>
      <c r="CM130" s="1">
        <v>0</v>
      </c>
      <c r="CN130" s="1">
        <v>0</v>
      </c>
      <c r="CO130" s="1">
        <v>0</v>
      </c>
      <c r="CP130" s="1">
        <v>0</v>
      </c>
      <c r="CQ130" s="2">
        <v>9</v>
      </c>
      <c r="CR130" s="2">
        <v>57</v>
      </c>
      <c r="CS130" s="2">
        <v>0.39639999999999997</v>
      </c>
      <c r="CT130" s="2">
        <v>0.19133</v>
      </c>
      <c r="CU130" s="1" t="s">
        <v>6</v>
      </c>
    </row>
    <row r="131" spans="1:99" s="1" customFormat="1" x14ac:dyDescent="0.25">
      <c r="A131" s="1" t="s">
        <v>813</v>
      </c>
      <c r="C131" s="1" t="s">
        <v>814</v>
      </c>
      <c r="D131" s="1">
        <v>1930</v>
      </c>
      <c r="E131" s="1">
        <f t="shared" si="44"/>
        <v>85</v>
      </c>
      <c r="F131" s="1">
        <v>9</v>
      </c>
      <c r="G131" s="1">
        <v>13</v>
      </c>
      <c r="H131" s="1">
        <v>2600</v>
      </c>
      <c r="I131" s="1">
        <v>4650</v>
      </c>
      <c r="J131" s="1">
        <v>3255</v>
      </c>
      <c r="K131" s="1">
        <v>4650</v>
      </c>
      <c r="L131" s="1">
        <f t="shared" si="45"/>
        <v>202553535</v>
      </c>
      <c r="M131" s="1">
        <v>301</v>
      </c>
      <c r="N131" s="1">
        <f t="shared" si="46"/>
        <v>13111560</v>
      </c>
      <c r="O131" s="1">
        <f t="shared" si="47"/>
        <v>0.47031250000000002</v>
      </c>
      <c r="P131" s="1">
        <f t="shared" si="48"/>
        <v>1218104.8600000001</v>
      </c>
      <c r="Q131" s="1">
        <f t="shared" si="49"/>
        <v>1.21810486</v>
      </c>
      <c r="R131" s="1">
        <v>110</v>
      </c>
      <c r="S131" s="1">
        <f t="shared" si="50"/>
        <v>284.89889999999997</v>
      </c>
      <c r="T131" s="1">
        <f t="shared" si="51"/>
        <v>70400</v>
      </c>
      <c r="U131" s="1">
        <f t="shared" si="52"/>
        <v>3066800000</v>
      </c>
      <c r="V131" s="1">
        <v>51096.027107000002</v>
      </c>
      <c r="W131" s="1">
        <f t="shared" si="53"/>
        <v>15.574069062213599</v>
      </c>
      <c r="X131" s="1">
        <f t="shared" si="54"/>
        <v>9.6772809579031591</v>
      </c>
      <c r="Y131" s="1">
        <f t="shared" si="55"/>
        <v>3.9806560092304188</v>
      </c>
      <c r="Z131" s="1">
        <f t="shared" si="56"/>
        <v>15.448469518501231</v>
      </c>
      <c r="AA131" s="1">
        <f t="shared" si="57"/>
        <v>3.8789929582701008</v>
      </c>
      <c r="AB131" s="1">
        <f t="shared" si="58"/>
        <v>5.1494898395004105</v>
      </c>
      <c r="AC131" s="1">
        <v>9</v>
      </c>
      <c r="AD131" s="1">
        <f t="shared" si="59"/>
        <v>1.7164966131668034</v>
      </c>
      <c r="AE131" s="1" t="s">
        <v>2</v>
      </c>
      <c r="AF131" s="1">
        <f t="shared" si="60"/>
        <v>233.88704318936877</v>
      </c>
      <c r="AG131" s="1">
        <f t="shared" si="61"/>
        <v>0.37809743002602519</v>
      </c>
      <c r="AH131" s="1">
        <f t="shared" si="62"/>
        <v>0.30339021584529968</v>
      </c>
      <c r="AI131" s="1">
        <f t="shared" si="63"/>
        <v>141787474.5</v>
      </c>
      <c r="AJ131" s="1">
        <f t="shared" si="64"/>
        <v>4014977.4</v>
      </c>
      <c r="AK131" s="1">
        <f t="shared" si="65"/>
        <v>4.0149774000000003</v>
      </c>
      <c r="AL131" s="1" t="s">
        <v>815</v>
      </c>
      <c r="AM131" s="1" t="s">
        <v>2</v>
      </c>
      <c r="AN131" s="1" t="s">
        <v>816</v>
      </c>
      <c r="AO131" s="1" t="s">
        <v>817</v>
      </c>
      <c r="AP131" s="1" t="s">
        <v>2</v>
      </c>
      <c r="AQ131" s="1" t="s">
        <v>2</v>
      </c>
      <c r="AR131" s="1" t="s">
        <v>2</v>
      </c>
      <c r="AS131" s="1">
        <v>0</v>
      </c>
      <c r="AT131" s="1" t="s">
        <v>2</v>
      </c>
      <c r="AU131" s="1" t="s">
        <v>2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  <c r="CC131" s="1">
        <v>0</v>
      </c>
      <c r="CD131" s="1">
        <v>0</v>
      </c>
      <c r="CE131" s="1">
        <v>0</v>
      </c>
      <c r="CF131" s="1">
        <v>0</v>
      </c>
      <c r="CG131" s="1">
        <v>0</v>
      </c>
      <c r="CH131" s="1">
        <v>0</v>
      </c>
      <c r="CI131" s="1">
        <v>0</v>
      </c>
      <c r="CJ131" s="1">
        <v>0</v>
      </c>
      <c r="CK131" s="1">
        <v>0</v>
      </c>
      <c r="CL131" s="1">
        <v>0</v>
      </c>
      <c r="CM131" s="1">
        <v>0</v>
      </c>
      <c r="CN131" s="1">
        <v>0</v>
      </c>
      <c r="CO131" s="1">
        <v>0</v>
      </c>
      <c r="CP131" s="1">
        <v>0</v>
      </c>
      <c r="CQ131" s="1">
        <v>0</v>
      </c>
      <c r="CR131" s="1">
        <v>0</v>
      </c>
      <c r="CS131" s="1">
        <v>0</v>
      </c>
      <c r="CT131" s="1">
        <v>0</v>
      </c>
      <c r="CU131" s="1" t="s">
        <v>17</v>
      </c>
    </row>
    <row r="132" spans="1:99" s="1" customFormat="1" x14ac:dyDescent="0.25">
      <c r="A132" s="1" t="s">
        <v>818</v>
      </c>
      <c r="C132" s="1" t="s">
        <v>819</v>
      </c>
      <c r="D132" s="1">
        <v>1964</v>
      </c>
      <c r="E132" s="1">
        <f t="shared" si="44"/>
        <v>51</v>
      </c>
      <c r="F132" s="1">
        <v>10</v>
      </c>
      <c r="G132" s="1">
        <v>10</v>
      </c>
      <c r="H132" s="1">
        <v>7750</v>
      </c>
      <c r="I132" s="1">
        <v>14670</v>
      </c>
      <c r="J132" s="1">
        <v>10156</v>
      </c>
      <c r="K132" s="1">
        <v>14670</v>
      </c>
      <c r="L132" s="1">
        <f t="shared" si="45"/>
        <v>639023733</v>
      </c>
      <c r="M132" s="1">
        <v>1013</v>
      </c>
      <c r="N132" s="1">
        <f t="shared" si="46"/>
        <v>44126280</v>
      </c>
      <c r="O132" s="1">
        <f t="shared" si="47"/>
        <v>1.5828125000000002</v>
      </c>
      <c r="P132" s="1">
        <f t="shared" si="48"/>
        <v>4099469.18</v>
      </c>
      <c r="Q132" s="1">
        <f t="shared" si="49"/>
        <v>4.0994691799999998</v>
      </c>
      <c r="R132" s="1">
        <v>0</v>
      </c>
      <c r="S132" s="1">
        <f t="shared" si="50"/>
        <v>0</v>
      </c>
      <c r="T132" s="1">
        <f t="shared" si="51"/>
        <v>0</v>
      </c>
      <c r="U132" s="1">
        <f t="shared" si="52"/>
        <v>0</v>
      </c>
      <c r="V132" s="1">
        <v>103542.21639</v>
      </c>
      <c r="W132" s="1">
        <f t="shared" si="53"/>
        <v>31.559667555672</v>
      </c>
      <c r="X132" s="1">
        <f t="shared" si="54"/>
        <v>19.610274530967661</v>
      </c>
      <c r="Y132" s="1">
        <f t="shared" si="55"/>
        <v>4.397071200330072</v>
      </c>
      <c r="Z132" s="1">
        <f t="shared" si="56"/>
        <v>14.481704168128381</v>
      </c>
      <c r="AA132" s="1">
        <f t="shared" si="57"/>
        <v>2.5192868250199121</v>
      </c>
      <c r="AB132" s="1">
        <f t="shared" si="58"/>
        <v>4.3445112504385142</v>
      </c>
      <c r="AC132" s="1">
        <v>10</v>
      </c>
      <c r="AD132" s="1">
        <f t="shared" si="59"/>
        <v>1.4481704168128382</v>
      </c>
      <c r="AE132" s="1">
        <v>624.774</v>
      </c>
      <c r="AF132" s="1">
        <f t="shared" si="60"/>
        <v>0</v>
      </c>
      <c r="AG132" s="1">
        <f t="shared" si="61"/>
        <v>0.193204154873756</v>
      </c>
      <c r="AH132" s="1">
        <f t="shared" si="62"/>
        <v>0.32724485061608483</v>
      </c>
      <c r="AI132" s="1">
        <f t="shared" si="63"/>
        <v>442394344.40000004</v>
      </c>
      <c r="AJ132" s="1">
        <f t="shared" si="64"/>
        <v>12527222.880000001</v>
      </c>
      <c r="AK132" s="1">
        <f t="shared" si="65"/>
        <v>12.52722288</v>
      </c>
      <c r="AL132" s="1" t="s">
        <v>820</v>
      </c>
      <c r="AM132" s="1" t="s">
        <v>2</v>
      </c>
      <c r="AN132" s="1" t="s">
        <v>821</v>
      </c>
      <c r="AO132" s="1" t="s">
        <v>822</v>
      </c>
      <c r="AP132" s="1" t="s">
        <v>823</v>
      </c>
      <c r="AQ132" s="1" t="s">
        <v>757</v>
      </c>
      <c r="AR132" s="1" t="s">
        <v>824</v>
      </c>
      <c r="AS132" s="1">
        <v>3</v>
      </c>
      <c r="AT132" s="1" t="s">
        <v>825</v>
      </c>
      <c r="AU132" s="1" t="s">
        <v>826</v>
      </c>
      <c r="AV132" s="1">
        <v>7</v>
      </c>
      <c r="AW132" s="2">
        <v>60</v>
      </c>
      <c r="AX132" s="2">
        <v>39</v>
      </c>
      <c r="AY132" s="2">
        <v>1</v>
      </c>
      <c r="AZ132" s="2">
        <v>1.9</v>
      </c>
      <c r="BA132" s="2">
        <v>30.4</v>
      </c>
      <c r="BB132" s="2">
        <v>0.2</v>
      </c>
      <c r="BC132" s="2">
        <v>0.2</v>
      </c>
      <c r="BD132" s="2">
        <v>0.1</v>
      </c>
      <c r="BE132" s="2">
        <v>0.4</v>
      </c>
      <c r="BF132" s="2">
        <v>36</v>
      </c>
      <c r="BG132" s="2">
        <v>0.5</v>
      </c>
      <c r="BH132" s="2">
        <v>1.2</v>
      </c>
      <c r="BI132" s="2">
        <v>0.1</v>
      </c>
      <c r="BJ132" s="1">
        <v>0</v>
      </c>
      <c r="BK132" s="2">
        <v>21.2</v>
      </c>
      <c r="BL132" s="2">
        <v>7.6</v>
      </c>
      <c r="BM132" s="1">
        <v>0</v>
      </c>
      <c r="BN132" s="2">
        <v>0.2</v>
      </c>
      <c r="BO132" s="2">
        <v>50872</v>
      </c>
      <c r="BP132" s="2">
        <v>8891</v>
      </c>
      <c r="BQ132" s="2">
        <v>19</v>
      </c>
      <c r="BR132" s="2">
        <v>3</v>
      </c>
      <c r="BS132" s="2">
        <v>0.09</v>
      </c>
      <c r="BT132" s="2">
        <v>0.02</v>
      </c>
      <c r="BU132" s="2">
        <v>94697</v>
      </c>
      <c r="BV132" s="2">
        <v>36</v>
      </c>
      <c r="BW132" s="2">
        <v>0.17</v>
      </c>
      <c r="BX132" s="2">
        <v>950403</v>
      </c>
      <c r="BY132" s="2">
        <v>77499</v>
      </c>
      <c r="BZ132" s="2">
        <v>358</v>
      </c>
      <c r="CA132" s="2">
        <v>29</v>
      </c>
      <c r="CB132" s="2">
        <v>1.73</v>
      </c>
      <c r="CC132" s="2">
        <v>0.15</v>
      </c>
      <c r="CD132" s="2">
        <v>5</v>
      </c>
      <c r="CE132" s="2">
        <v>7</v>
      </c>
      <c r="CF132" s="2">
        <v>40</v>
      </c>
      <c r="CG132" s="2">
        <v>20</v>
      </c>
      <c r="CH132" s="2">
        <v>28</v>
      </c>
      <c r="CI132" s="2">
        <v>11</v>
      </c>
      <c r="CJ132" s="2">
        <v>19</v>
      </c>
      <c r="CK132" s="1">
        <v>0</v>
      </c>
      <c r="CL132" s="1">
        <v>0</v>
      </c>
      <c r="CM132" s="1">
        <v>0</v>
      </c>
      <c r="CN132" s="1">
        <v>0</v>
      </c>
      <c r="CO132" s="1">
        <v>0</v>
      </c>
      <c r="CP132" s="1">
        <v>0</v>
      </c>
      <c r="CQ132" s="2">
        <v>16</v>
      </c>
      <c r="CR132" s="2">
        <v>54</v>
      </c>
      <c r="CS132" s="2">
        <v>0.76126000000000005</v>
      </c>
      <c r="CT132" s="2">
        <v>0.49587999999999999</v>
      </c>
      <c r="CU132" s="1" t="s">
        <v>17</v>
      </c>
    </row>
    <row r="133" spans="1:99" s="1" customFormat="1" x14ac:dyDescent="0.25">
      <c r="A133" s="1" t="s">
        <v>827</v>
      </c>
      <c r="B133" s="1" t="s">
        <v>828</v>
      </c>
      <c r="C133" s="1" t="s">
        <v>829</v>
      </c>
      <c r="D133" s="1">
        <v>1907</v>
      </c>
      <c r="E133" s="1">
        <f t="shared" si="44"/>
        <v>108</v>
      </c>
      <c r="F133" s="1">
        <v>24</v>
      </c>
      <c r="G133" s="1">
        <v>33</v>
      </c>
      <c r="H133" s="1">
        <v>625</v>
      </c>
      <c r="I133" s="1">
        <v>4500</v>
      </c>
      <c r="J133" s="1">
        <v>2500</v>
      </c>
      <c r="K133" s="1">
        <v>4500</v>
      </c>
      <c r="L133" s="1">
        <f t="shared" si="45"/>
        <v>196019550</v>
      </c>
      <c r="M133" s="1">
        <v>323.73321662000001</v>
      </c>
      <c r="N133" s="1">
        <f t="shared" si="46"/>
        <v>14101818.9159672</v>
      </c>
      <c r="O133" s="1">
        <f t="shared" si="47"/>
        <v>0.50583315096875003</v>
      </c>
      <c r="P133" s="1">
        <f t="shared" si="48"/>
        <v>1310103.0050108132</v>
      </c>
      <c r="Q133" s="1">
        <f t="shared" si="49"/>
        <v>1.3101030050108133</v>
      </c>
      <c r="R133" s="1">
        <v>0</v>
      </c>
      <c r="S133" s="1">
        <f t="shared" si="50"/>
        <v>0</v>
      </c>
      <c r="T133" s="1">
        <f t="shared" si="51"/>
        <v>0</v>
      </c>
      <c r="U133" s="1">
        <f t="shared" si="52"/>
        <v>0</v>
      </c>
      <c r="V133" s="1">
        <v>47404.616871999999</v>
      </c>
      <c r="W133" s="1">
        <f t="shared" si="53"/>
        <v>14.448927222585599</v>
      </c>
      <c r="X133" s="1">
        <f t="shared" si="54"/>
        <v>8.978150007855568</v>
      </c>
      <c r="Y133" s="1">
        <f t="shared" si="55"/>
        <v>3.5610475547156737</v>
      </c>
      <c r="Z133" s="1">
        <f t="shared" si="56"/>
        <v>13.900302589905696</v>
      </c>
      <c r="AA133" s="1">
        <f t="shared" si="57"/>
        <v>4.6855813544072378</v>
      </c>
      <c r="AB133" s="1">
        <f t="shared" si="58"/>
        <v>1.7375378237382122</v>
      </c>
      <c r="AC133" s="1">
        <v>24</v>
      </c>
      <c r="AD133" s="1">
        <f t="shared" si="59"/>
        <v>0.57917927457940399</v>
      </c>
      <c r="AE133" s="1">
        <v>272.512</v>
      </c>
      <c r="AF133" s="1">
        <f t="shared" si="60"/>
        <v>0</v>
      </c>
      <c r="AG133" s="1">
        <f t="shared" si="61"/>
        <v>0.3280440281132227</v>
      </c>
      <c r="AH133" s="1">
        <f t="shared" si="62"/>
        <v>0.42484774946032794</v>
      </c>
      <c r="AI133" s="1">
        <f t="shared" si="63"/>
        <v>108899750</v>
      </c>
      <c r="AJ133" s="1">
        <f t="shared" si="64"/>
        <v>3083700</v>
      </c>
      <c r="AK133" s="1">
        <f t="shared" si="65"/>
        <v>3.0836999999999999</v>
      </c>
      <c r="AL133" s="1" t="s">
        <v>830</v>
      </c>
      <c r="AM133" s="1" t="s">
        <v>2</v>
      </c>
      <c r="AN133" s="1" t="s">
        <v>831</v>
      </c>
      <c r="AO133" s="1" t="s">
        <v>832</v>
      </c>
      <c r="AP133" s="1" t="s">
        <v>833</v>
      </c>
      <c r="AQ133" s="1" t="s">
        <v>169</v>
      </c>
      <c r="AR133" s="1" t="s">
        <v>212</v>
      </c>
      <c r="AS133" s="1">
        <v>2</v>
      </c>
      <c r="AT133" s="1" t="s">
        <v>834</v>
      </c>
      <c r="AU133" s="1" t="s">
        <v>835</v>
      </c>
      <c r="AV133" s="1">
        <v>8</v>
      </c>
      <c r="AW133" s="2">
        <v>71</v>
      </c>
      <c r="AX133" s="2">
        <v>27</v>
      </c>
      <c r="AY133" s="2">
        <v>2</v>
      </c>
      <c r="AZ133" s="2">
        <v>6.6</v>
      </c>
      <c r="BA133" s="2">
        <v>15.4</v>
      </c>
      <c r="BB133" s="2">
        <v>0.3</v>
      </c>
      <c r="BC133" s="2">
        <v>0.6</v>
      </c>
      <c r="BD133" s="2">
        <v>0.2</v>
      </c>
      <c r="BE133" s="2">
        <v>0.7</v>
      </c>
      <c r="BF133" s="2">
        <v>40.1</v>
      </c>
      <c r="BG133" s="2">
        <v>10</v>
      </c>
      <c r="BH133" s="2">
        <v>3</v>
      </c>
      <c r="BI133" s="2">
        <v>1.4</v>
      </c>
      <c r="BJ133" s="1">
        <v>0</v>
      </c>
      <c r="BK133" s="2">
        <v>11.5</v>
      </c>
      <c r="BL133" s="2">
        <v>9.1999999999999993</v>
      </c>
      <c r="BM133" s="1">
        <v>0</v>
      </c>
      <c r="BN133" s="2">
        <v>1.1000000000000001</v>
      </c>
      <c r="BO133" s="2">
        <v>28824</v>
      </c>
      <c r="BP133" s="2">
        <v>4154</v>
      </c>
      <c r="BQ133" s="2">
        <v>16</v>
      </c>
      <c r="BR133" s="2">
        <v>2</v>
      </c>
      <c r="BS133" s="2">
        <v>0.14000000000000001</v>
      </c>
      <c r="BT133" s="2">
        <v>0.02</v>
      </c>
      <c r="BU133" s="2">
        <v>54041</v>
      </c>
      <c r="BV133" s="2">
        <v>30</v>
      </c>
      <c r="BW133" s="2">
        <v>0.26</v>
      </c>
      <c r="BX133" s="2">
        <v>335342</v>
      </c>
      <c r="BY133" s="2">
        <v>14467</v>
      </c>
      <c r="BZ133" s="2">
        <v>187</v>
      </c>
      <c r="CA133" s="2">
        <v>8</v>
      </c>
      <c r="CB133" s="2">
        <v>1.39</v>
      </c>
      <c r="CC133" s="2">
        <v>0.06</v>
      </c>
      <c r="CD133" s="2">
        <v>15</v>
      </c>
      <c r="CE133" s="2">
        <v>27</v>
      </c>
      <c r="CF133" s="2">
        <v>19</v>
      </c>
      <c r="CG133" s="2">
        <v>18</v>
      </c>
      <c r="CH133" s="2">
        <v>32</v>
      </c>
      <c r="CI133" s="2">
        <v>23</v>
      </c>
      <c r="CJ133" s="2">
        <v>26</v>
      </c>
      <c r="CK133" s="2">
        <v>2</v>
      </c>
      <c r="CL133" s="2">
        <v>2</v>
      </c>
      <c r="CM133" s="2">
        <v>1</v>
      </c>
      <c r="CN133" s="2">
        <v>1</v>
      </c>
      <c r="CO133" s="1">
        <v>0</v>
      </c>
      <c r="CP133" s="1">
        <v>0</v>
      </c>
      <c r="CQ133" s="2">
        <v>9</v>
      </c>
      <c r="CR133" s="2">
        <v>27</v>
      </c>
      <c r="CS133" s="2">
        <v>7.8920000000000004E-2</v>
      </c>
      <c r="CT133" s="1">
        <v>0</v>
      </c>
      <c r="CU133" s="1" t="s">
        <v>6</v>
      </c>
    </row>
    <row r="134" spans="1:99" s="1" customFormat="1" x14ac:dyDescent="0.25">
      <c r="A134" s="1" t="s">
        <v>836</v>
      </c>
      <c r="C134" s="1" t="s">
        <v>837</v>
      </c>
      <c r="D134" s="1">
        <v>1911</v>
      </c>
      <c r="E134" s="1">
        <f t="shared" si="44"/>
        <v>104</v>
      </c>
      <c r="F134" s="1">
        <v>56</v>
      </c>
      <c r="G134" s="1">
        <v>75</v>
      </c>
      <c r="H134" s="1">
        <v>94500</v>
      </c>
      <c r="I134" s="1">
        <v>24000</v>
      </c>
      <c r="J134" s="1">
        <v>18500</v>
      </c>
      <c r="K134" s="1">
        <v>24000</v>
      </c>
      <c r="L134" s="1">
        <f t="shared" si="45"/>
        <v>1045437600</v>
      </c>
      <c r="M134" s="1">
        <v>1630</v>
      </c>
      <c r="N134" s="1">
        <f t="shared" si="46"/>
        <v>71002800</v>
      </c>
      <c r="O134" s="1">
        <f t="shared" si="47"/>
        <v>2.546875</v>
      </c>
      <c r="P134" s="1">
        <f t="shared" si="48"/>
        <v>6596381.7999999998</v>
      </c>
      <c r="Q134" s="1">
        <f t="shared" si="49"/>
        <v>6.5963818000000005</v>
      </c>
      <c r="R134" s="1">
        <v>1160</v>
      </c>
      <c r="S134" s="1">
        <f t="shared" si="50"/>
        <v>3004.3883999999998</v>
      </c>
      <c r="T134" s="1">
        <f t="shared" si="51"/>
        <v>742400</v>
      </c>
      <c r="U134" s="1">
        <f t="shared" si="52"/>
        <v>32340800000</v>
      </c>
      <c r="V134" s="1">
        <v>59317.351181999999</v>
      </c>
      <c r="W134" s="1">
        <f t="shared" si="53"/>
        <v>18.0799286402736</v>
      </c>
      <c r="X134" s="1">
        <f t="shared" si="54"/>
        <v>11.234350409763708</v>
      </c>
      <c r="Y134" s="1">
        <f t="shared" si="55"/>
        <v>1.985814652236592</v>
      </c>
      <c r="Z134" s="1">
        <f t="shared" si="56"/>
        <v>14.723892578884213</v>
      </c>
      <c r="AA134" s="1">
        <f t="shared" si="57"/>
        <v>0.79230586634139932</v>
      </c>
      <c r="AB134" s="1">
        <f t="shared" si="58"/>
        <v>0.78877995958308289</v>
      </c>
      <c r="AC134" s="1">
        <v>56</v>
      </c>
      <c r="AD134" s="1">
        <f t="shared" si="59"/>
        <v>0.26292665319436093</v>
      </c>
      <c r="AE134" s="1">
        <v>439.23500000000001</v>
      </c>
      <c r="AF134" s="1">
        <f t="shared" si="60"/>
        <v>455.46012269938649</v>
      </c>
      <c r="AG134" s="1">
        <f t="shared" si="61"/>
        <v>0.15485682509456208</v>
      </c>
      <c r="AH134" s="1">
        <f t="shared" si="62"/>
        <v>0.28906928233808282</v>
      </c>
      <c r="AI134" s="1">
        <f t="shared" si="63"/>
        <v>805858150</v>
      </c>
      <c r="AJ134" s="1">
        <f t="shared" si="64"/>
        <v>22819380</v>
      </c>
      <c r="AK134" s="1">
        <f t="shared" si="65"/>
        <v>22.819379999999999</v>
      </c>
      <c r="AL134" s="1" t="s">
        <v>838</v>
      </c>
      <c r="AM134" s="1" t="s">
        <v>2</v>
      </c>
      <c r="AN134" s="1" t="s">
        <v>2</v>
      </c>
      <c r="AO134" s="1" t="s">
        <v>839</v>
      </c>
      <c r="AP134" s="1" t="s">
        <v>840</v>
      </c>
      <c r="AQ134" s="1" t="s">
        <v>330</v>
      </c>
      <c r="AR134" s="1" t="s">
        <v>841</v>
      </c>
      <c r="AS134" s="1">
        <v>2</v>
      </c>
      <c r="AT134" s="1" t="s">
        <v>842</v>
      </c>
      <c r="AU134" s="1" t="s">
        <v>843</v>
      </c>
      <c r="AV134" s="1">
        <v>6</v>
      </c>
      <c r="AW134" s="2">
        <v>53</v>
      </c>
      <c r="AX134" s="2">
        <v>44</v>
      </c>
      <c r="AY134" s="2">
        <v>3</v>
      </c>
      <c r="AZ134" s="2">
        <v>2.9</v>
      </c>
      <c r="BA134" s="2">
        <v>5.6</v>
      </c>
      <c r="BB134" s="2">
        <v>0.6</v>
      </c>
      <c r="BC134" s="2">
        <v>0.8</v>
      </c>
      <c r="BD134" s="2">
        <v>0.3</v>
      </c>
      <c r="BE134" s="2">
        <v>1.1000000000000001</v>
      </c>
      <c r="BF134" s="2">
        <v>6.1</v>
      </c>
      <c r="BG134" s="2">
        <v>0.1</v>
      </c>
      <c r="BH134" s="2">
        <v>0.3</v>
      </c>
      <c r="BI134" s="1">
        <v>0</v>
      </c>
      <c r="BJ134" s="2">
        <v>0.1</v>
      </c>
      <c r="BK134" s="2">
        <v>18.5</v>
      </c>
      <c r="BL134" s="2">
        <v>63.5</v>
      </c>
      <c r="BM134" s="1">
        <v>0</v>
      </c>
      <c r="BN134" s="1">
        <v>0</v>
      </c>
      <c r="BO134" s="2">
        <v>37182</v>
      </c>
      <c r="BP134" s="2">
        <v>8236</v>
      </c>
      <c r="BQ134" s="2">
        <v>12</v>
      </c>
      <c r="BR134" s="2">
        <v>3</v>
      </c>
      <c r="BS134" s="2">
        <v>0.08</v>
      </c>
      <c r="BT134" s="2">
        <v>0.02</v>
      </c>
      <c r="BU134" s="2">
        <v>84720</v>
      </c>
      <c r="BV134" s="2">
        <v>28</v>
      </c>
      <c r="BW134" s="2">
        <v>0.18</v>
      </c>
      <c r="BX134" s="2">
        <v>3927948</v>
      </c>
      <c r="BY134" s="2">
        <v>162570</v>
      </c>
      <c r="BZ134" s="2">
        <v>1295</v>
      </c>
      <c r="CA134" s="2">
        <v>54</v>
      </c>
      <c r="CB134" s="2">
        <v>10.11</v>
      </c>
      <c r="CC134" s="2">
        <v>0.44</v>
      </c>
      <c r="CD134" s="2">
        <v>5</v>
      </c>
      <c r="CE134" s="2">
        <v>11</v>
      </c>
      <c r="CF134" s="2">
        <v>76</v>
      </c>
      <c r="CG134" s="2">
        <v>34</v>
      </c>
      <c r="CH134" s="2">
        <v>8</v>
      </c>
      <c r="CI134" s="2">
        <v>1</v>
      </c>
      <c r="CJ134" s="2">
        <v>1</v>
      </c>
      <c r="CK134" s="1">
        <v>0</v>
      </c>
      <c r="CL134" s="1">
        <v>0</v>
      </c>
      <c r="CM134" s="1">
        <v>0</v>
      </c>
      <c r="CN134" s="1">
        <v>0</v>
      </c>
      <c r="CO134" s="1">
        <v>0</v>
      </c>
      <c r="CP134" s="1">
        <v>0</v>
      </c>
      <c r="CQ134" s="2">
        <v>11</v>
      </c>
      <c r="CR134" s="2">
        <v>54</v>
      </c>
      <c r="CS134" s="2">
        <v>0.77390999999999999</v>
      </c>
      <c r="CT134" s="2">
        <v>0.46451999999999999</v>
      </c>
      <c r="CU134" s="1" t="s">
        <v>17</v>
      </c>
    </row>
    <row r="135" spans="1:99" s="1" customFormat="1" x14ac:dyDescent="0.25">
      <c r="A135" s="1" t="s">
        <v>844</v>
      </c>
      <c r="B135" s="1" t="s">
        <v>845</v>
      </c>
      <c r="C135" s="1" t="s">
        <v>846</v>
      </c>
      <c r="D135" s="1">
        <v>1916</v>
      </c>
      <c r="E135" s="1">
        <f t="shared" si="44"/>
        <v>99</v>
      </c>
      <c r="F135" s="1">
        <v>15</v>
      </c>
      <c r="G135" s="1">
        <v>15</v>
      </c>
      <c r="H135" s="1">
        <v>10000</v>
      </c>
      <c r="I135" s="1">
        <v>2800</v>
      </c>
      <c r="J135" s="1">
        <v>1600</v>
      </c>
      <c r="K135" s="1">
        <v>2800</v>
      </c>
      <c r="L135" s="1">
        <f t="shared" si="45"/>
        <v>121967720</v>
      </c>
      <c r="M135" s="1">
        <v>300</v>
      </c>
      <c r="N135" s="1">
        <f t="shared" si="46"/>
        <v>13068000</v>
      </c>
      <c r="O135" s="1">
        <f t="shared" si="47"/>
        <v>0.46875</v>
      </c>
      <c r="P135" s="1">
        <f t="shared" si="48"/>
        <v>1214058</v>
      </c>
      <c r="Q135" s="1">
        <f t="shared" si="49"/>
        <v>1.2140580000000001</v>
      </c>
      <c r="R135" s="1">
        <v>0</v>
      </c>
      <c r="S135" s="1">
        <f t="shared" si="50"/>
        <v>0</v>
      </c>
      <c r="T135" s="1">
        <f t="shared" si="51"/>
        <v>0</v>
      </c>
      <c r="U135" s="1">
        <f t="shared" si="52"/>
        <v>0</v>
      </c>
      <c r="V135" s="1">
        <v>42286.272707999997</v>
      </c>
      <c r="W135" s="1">
        <f t="shared" si="53"/>
        <v>12.888855921398399</v>
      </c>
      <c r="X135" s="1">
        <f t="shared" si="54"/>
        <v>8.0087663332589525</v>
      </c>
      <c r="Y135" s="1">
        <f t="shared" si="55"/>
        <v>3.2998146213423656</v>
      </c>
      <c r="Z135" s="1">
        <f t="shared" si="56"/>
        <v>9.3333119069482713</v>
      </c>
      <c r="AA135" s="1">
        <f t="shared" si="57"/>
        <v>6.5307381967068778</v>
      </c>
      <c r="AB135" s="1">
        <f t="shared" si="58"/>
        <v>1.8666623813896543</v>
      </c>
      <c r="AC135" s="1">
        <v>15</v>
      </c>
      <c r="AD135" s="1">
        <f t="shared" si="59"/>
        <v>0.62222079379655137</v>
      </c>
      <c r="AE135" s="1">
        <v>267.00799999999998</v>
      </c>
      <c r="AF135" s="1">
        <f t="shared" si="60"/>
        <v>0</v>
      </c>
      <c r="AG135" s="1">
        <f t="shared" si="61"/>
        <v>0.22881087672738606</v>
      </c>
      <c r="AH135" s="1">
        <f t="shared" si="62"/>
        <v>0.61515894055842013</v>
      </c>
      <c r="AI135" s="1">
        <f t="shared" si="63"/>
        <v>69695840</v>
      </c>
      <c r="AJ135" s="1">
        <f t="shared" si="64"/>
        <v>1973568</v>
      </c>
      <c r="AK135" s="1">
        <f t="shared" si="65"/>
        <v>1.973568</v>
      </c>
      <c r="AL135" s="1" t="s">
        <v>847</v>
      </c>
      <c r="AM135" s="1" t="s">
        <v>2</v>
      </c>
      <c r="AN135" s="1" t="s">
        <v>848</v>
      </c>
      <c r="AO135" s="1" t="s">
        <v>849</v>
      </c>
      <c r="AP135" s="1" t="s">
        <v>850</v>
      </c>
      <c r="AQ135" s="1" t="s">
        <v>703</v>
      </c>
      <c r="AR135" s="1" t="s">
        <v>851</v>
      </c>
      <c r="AS135" s="1">
        <v>2</v>
      </c>
      <c r="AT135" s="1" t="s">
        <v>852</v>
      </c>
      <c r="AU135" s="1" t="s">
        <v>853</v>
      </c>
      <c r="AV135" s="1">
        <v>7</v>
      </c>
      <c r="AW135" s="2">
        <v>100</v>
      </c>
      <c r="AX135" s="1">
        <v>0</v>
      </c>
      <c r="AY135" s="1">
        <v>0</v>
      </c>
      <c r="AZ135" s="2">
        <v>2.2999999999999998</v>
      </c>
      <c r="BA135" s="2">
        <v>19.8</v>
      </c>
      <c r="BB135" s="2">
        <v>0.5</v>
      </c>
      <c r="BC135" s="2">
        <v>0.8</v>
      </c>
      <c r="BD135" s="2">
        <v>0.2</v>
      </c>
      <c r="BE135" s="2">
        <v>0.4</v>
      </c>
      <c r="BF135" s="2">
        <v>17.899999999999999</v>
      </c>
      <c r="BG135" s="2">
        <v>0.8</v>
      </c>
      <c r="BH135" s="2">
        <v>0.5</v>
      </c>
      <c r="BI135" s="1">
        <v>0</v>
      </c>
      <c r="BJ135" s="1">
        <v>0</v>
      </c>
      <c r="BK135" s="2">
        <v>26.3</v>
      </c>
      <c r="BL135" s="2">
        <v>30.3</v>
      </c>
      <c r="BM135" s="1">
        <v>0</v>
      </c>
      <c r="BN135" s="2">
        <v>0.2</v>
      </c>
      <c r="BO135" s="2">
        <v>19846</v>
      </c>
      <c r="BP135" s="2">
        <v>4542</v>
      </c>
      <c r="BQ135" s="2">
        <v>14</v>
      </c>
      <c r="BR135" s="2">
        <v>3</v>
      </c>
      <c r="BS135" s="2">
        <v>0.09</v>
      </c>
      <c r="BT135" s="2">
        <v>0.02</v>
      </c>
      <c r="BU135" s="2">
        <v>41575</v>
      </c>
      <c r="BV135" s="2">
        <v>28</v>
      </c>
      <c r="BW135" s="2">
        <v>0.19</v>
      </c>
      <c r="BX135" s="2">
        <v>1173010</v>
      </c>
      <c r="BY135" s="2">
        <v>60534</v>
      </c>
      <c r="BZ135" s="2">
        <v>798</v>
      </c>
      <c r="CA135" s="2">
        <v>41</v>
      </c>
      <c r="CB135" s="2">
        <v>4.99</v>
      </c>
      <c r="CC135" s="2">
        <v>0.27</v>
      </c>
      <c r="CD135" s="2">
        <v>6</v>
      </c>
      <c r="CE135" s="2">
        <v>14</v>
      </c>
      <c r="CF135" s="2">
        <v>68</v>
      </c>
      <c r="CG135" s="2">
        <v>31</v>
      </c>
      <c r="CH135" s="2">
        <v>11</v>
      </c>
      <c r="CI135" s="2">
        <v>2</v>
      </c>
      <c r="CJ135" s="2">
        <v>4</v>
      </c>
      <c r="CK135" s="1">
        <v>0</v>
      </c>
      <c r="CL135" s="1">
        <v>0</v>
      </c>
      <c r="CM135" s="1">
        <v>0</v>
      </c>
      <c r="CN135" s="1">
        <v>0</v>
      </c>
      <c r="CO135" s="1">
        <v>0</v>
      </c>
      <c r="CP135" s="1">
        <v>0</v>
      </c>
      <c r="CQ135" s="2">
        <v>13</v>
      </c>
      <c r="CR135" s="2">
        <v>51</v>
      </c>
      <c r="CS135" s="2">
        <v>0.77403</v>
      </c>
      <c r="CT135" s="2">
        <v>0.48344999999999999</v>
      </c>
      <c r="CU135" s="1" t="s">
        <v>17</v>
      </c>
    </row>
    <row r="136" spans="1:99" s="1" customFormat="1" x14ac:dyDescent="0.25">
      <c r="A136" s="1" t="s">
        <v>314</v>
      </c>
      <c r="C136" s="1" t="s">
        <v>854</v>
      </c>
      <c r="D136" s="1">
        <v>1941</v>
      </c>
      <c r="E136" s="1">
        <f t="shared" si="44"/>
        <v>74</v>
      </c>
      <c r="F136" s="1">
        <v>6</v>
      </c>
      <c r="G136" s="1">
        <v>8</v>
      </c>
      <c r="H136" s="1">
        <v>320</v>
      </c>
      <c r="I136" s="1">
        <v>4160</v>
      </c>
      <c r="J136" s="1">
        <v>2085</v>
      </c>
      <c r="K136" s="1">
        <v>4160</v>
      </c>
      <c r="L136" s="1">
        <f t="shared" si="45"/>
        <v>181209184</v>
      </c>
      <c r="M136" s="1">
        <v>609.71023458000002</v>
      </c>
      <c r="N136" s="1">
        <f t="shared" si="46"/>
        <v>26558977.818304799</v>
      </c>
      <c r="O136" s="1">
        <f t="shared" si="47"/>
        <v>0.95267224153125007</v>
      </c>
      <c r="P136" s="1">
        <f t="shared" si="48"/>
        <v>2467411.9599124189</v>
      </c>
      <c r="Q136" s="1">
        <f t="shared" si="49"/>
        <v>2.4674119599124191</v>
      </c>
      <c r="R136" s="1">
        <v>0</v>
      </c>
      <c r="S136" s="1">
        <f t="shared" si="50"/>
        <v>0</v>
      </c>
      <c r="T136" s="1">
        <f t="shared" si="51"/>
        <v>0</v>
      </c>
      <c r="U136" s="1">
        <f t="shared" si="52"/>
        <v>0</v>
      </c>
      <c r="V136" s="1">
        <v>30920.672943000001</v>
      </c>
      <c r="W136" s="1">
        <f t="shared" si="53"/>
        <v>9.424621113026399</v>
      </c>
      <c r="X136" s="1">
        <f t="shared" si="54"/>
        <v>5.8561899313665426</v>
      </c>
      <c r="Y136" s="1">
        <f t="shared" si="55"/>
        <v>1.6925361689855889</v>
      </c>
      <c r="Z136" s="1">
        <f t="shared" si="56"/>
        <v>6.8228975241324319</v>
      </c>
      <c r="AA136" s="1">
        <f t="shared" si="57"/>
        <v>3.6645928370744008</v>
      </c>
      <c r="AB136" s="1">
        <f t="shared" si="58"/>
        <v>3.4114487620662159</v>
      </c>
      <c r="AC136" s="1">
        <v>6</v>
      </c>
      <c r="AD136" s="1">
        <f t="shared" si="59"/>
        <v>1.1371495873554054</v>
      </c>
      <c r="AE136" s="1" t="s">
        <v>2</v>
      </c>
      <c r="AF136" s="1">
        <f t="shared" si="60"/>
        <v>0</v>
      </c>
      <c r="AG136" s="1">
        <f t="shared" si="61"/>
        <v>0.11732987793205121</v>
      </c>
      <c r="AH136" s="1">
        <f t="shared" si="62"/>
        <v>0.95940835031650484</v>
      </c>
      <c r="AI136" s="1">
        <f t="shared" si="63"/>
        <v>90822391.5</v>
      </c>
      <c r="AJ136" s="1">
        <f t="shared" si="64"/>
        <v>2571805.7999999998</v>
      </c>
      <c r="AK136" s="1">
        <f t="shared" si="65"/>
        <v>2.5718057999999999</v>
      </c>
      <c r="AL136" s="1" t="s">
        <v>855</v>
      </c>
      <c r="AM136" s="1" t="s">
        <v>2</v>
      </c>
      <c r="AN136" s="1" t="s">
        <v>317</v>
      </c>
      <c r="AO136" s="1" t="s">
        <v>856</v>
      </c>
      <c r="AP136" s="1" t="s">
        <v>2</v>
      </c>
      <c r="AQ136" s="1" t="s">
        <v>2</v>
      </c>
      <c r="AR136" s="1" t="s">
        <v>2</v>
      </c>
      <c r="AS136" s="1">
        <v>0</v>
      </c>
      <c r="AT136" s="1" t="s">
        <v>2</v>
      </c>
      <c r="AU136" s="1" t="s">
        <v>2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0</v>
      </c>
      <c r="CE136" s="1">
        <v>0</v>
      </c>
      <c r="CF136" s="1">
        <v>0</v>
      </c>
      <c r="CG136" s="1">
        <v>0</v>
      </c>
      <c r="CH136" s="1">
        <v>0</v>
      </c>
      <c r="CI136" s="1">
        <v>0</v>
      </c>
      <c r="CJ136" s="1">
        <v>0</v>
      </c>
      <c r="CK136" s="1">
        <v>0</v>
      </c>
      <c r="CL136" s="1">
        <v>0</v>
      </c>
      <c r="CM136" s="1">
        <v>0</v>
      </c>
      <c r="CN136" s="1">
        <v>0</v>
      </c>
      <c r="CO136" s="1">
        <v>0</v>
      </c>
      <c r="CP136" s="1">
        <v>0</v>
      </c>
      <c r="CQ136" s="1">
        <v>0</v>
      </c>
      <c r="CR136" s="1">
        <v>0</v>
      </c>
      <c r="CS136" s="1">
        <v>0</v>
      </c>
      <c r="CT136" s="1">
        <v>0</v>
      </c>
      <c r="CU136" s="1" t="s">
        <v>6</v>
      </c>
    </row>
    <row r="137" spans="1:99" s="1" customFormat="1" x14ac:dyDescent="0.25">
      <c r="A137" s="1" t="s">
        <v>857</v>
      </c>
      <c r="C137" s="1" t="s">
        <v>858</v>
      </c>
      <c r="D137" s="1">
        <v>1939</v>
      </c>
      <c r="E137" s="1">
        <f t="shared" si="44"/>
        <v>76</v>
      </c>
      <c r="F137" s="1">
        <v>6</v>
      </c>
      <c r="G137" s="1">
        <v>8</v>
      </c>
      <c r="H137" s="1">
        <v>99</v>
      </c>
      <c r="I137" s="1">
        <v>4378</v>
      </c>
      <c r="J137" s="1">
        <v>3582</v>
      </c>
      <c r="K137" s="1">
        <v>4378</v>
      </c>
      <c r="L137" s="1">
        <f t="shared" si="45"/>
        <v>190705242.20000002</v>
      </c>
      <c r="M137" s="1">
        <v>363</v>
      </c>
      <c r="N137" s="1">
        <f t="shared" si="46"/>
        <v>15812280</v>
      </c>
      <c r="O137" s="1">
        <f t="shared" si="47"/>
        <v>0.56718750000000007</v>
      </c>
      <c r="P137" s="1">
        <f t="shared" si="48"/>
        <v>1469010.18</v>
      </c>
      <c r="Q137" s="1">
        <f t="shared" si="49"/>
        <v>1.4690101800000002</v>
      </c>
      <c r="R137" s="1">
        <v>10</v>
      </c>
      <c r="S137" s="1">
        <f t="shared" si="50"/>
        <v>25.899899999999999</v>
      </c>
      <c r="T137" s="1">
        <f t="shared" si="51"/>
        <v>6400</v>
      </c>
      <c r="U137" s="1">
        <f t="shared" si="52"/>
        <v>278800000</v>
      </c>
      <c r="V137" s="1">
        <v>19367.681965</v>
      </c>
      <c r="W137" s="1">
        <f t="shared" si="53"/>
        <v>5.9032694629319993</v>
      </c>
      <c r="X137" s="1">
        <f t="shared" si="54"/>
        <v>3.66812275807921</v>
      </c>
      <c r="Y137" s="1">
        <f t="shared" si="55"/>
        <v>1.3739631851029208</v>
      </c>
      <c r="Z137" s="1">
        <f t="shared" si="56"/>
        <v>12.060578373264326</v>
      </c>
      <c r="AA137" s="1">
        <f t="shared" si="57"/>
        <v>1.3360875404006005</v>
      </c>
      <c r="AB137" s="1">
        <f t="shared" si="58"/>
        <v>6.0302891866321628</v>
      </c>
      <c r="AC137" s="1">
        <v>6</v>
      </c>
      <c r="AD137" s="1">
        <f t="shared" si="59"/>
        <v>2.0100963955440543</v>
      </c>
      <c r="AE137" s="1" t="s">
        <v>2</v>
      </c>
      <c r="AF137" s="1">
        <f t="shared" si="60"/>
        <v>17.630853994490359</v>
      </c>
      <c r="AG137" s="1">
        <f t="shared" si="61"/>
        <v>0.26879199804456805</v>
      </c>
      <c r="AH137" s="1">
        <f t="shared" si="62"/>
        <v>0.33248121410415998</v>
      </c>
      <c r="AI137" s="1">
        <f t="shared" si="63"/>
        <v>156031561.80000001</v>
      </c>
      <c r="AJ137" s="1">
        <f t="shared" si="64"/>
        <v>4418325.3600000003</v>
      </c>
      <c r="AK137" s="1">
        <f t="shared" si="65"/>
        <v>4.4183253600000008</v>
      </c>
      <c r="AL137" s="1" t="s">
        <v>859</v>
      </c>
      <c r="AM137" s="1" t="s">
        <v>2</v>
      </c>
      <c r="AN137" s="1" t="s">
        <v>860</v>
      </c>
      <c r="AO137" s="1" t="s">
        <v>861</v>
      </c>
      <c r="AP137" s="1" t="s">
        <v>2</v>
      </c>
      <c r="AQ137" s="1" t="s">
        <v>2</v>
      </c>
      <c r="AR137" s="1" t="s">
        <v>2</v>
      </c>
      <c r="AS137" s="1">
        <v>0</v>
      </c>
      <c r="AT137" s="1" t="s">
        <v>2</v>
      </c>
      <c r="AU137" s="1" t="s">
        <v>2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  <c r="CC137" s="1">
        <v>0</v>
      </c>
      <c r="CD137" s="1">
        <v>0</v>
      </c>
      <c r="CE137" s="1">
        <v>0</v>
      </c>
      <c r="CF137" s="1">
        <v>0</v>
      </c>
      <c r="CG137" s="1">
        <v>0</v>
      </c>
      <c r="CH137" s="1">
        <v>0</v>
      </c>
      <c r="CI137" s="1">
        <v>0</v>
      </c>
      <c r="CJ137" s="1">
        <v>0</v>
      </c>
      <c r="CK137" s="1">
        <v>0</v>
      </c>
      <c r="CL137" s="1">
        <v>0</v>
      </c>
      <c r="CM137" s="1">
        <v>0</v>
      </c>
      <c r="CN137" s="1">
        <v>0</v>
      </c>
      <c r="CO137" s="1">
        <v>0</v>
      </c>
      <c r="CP137" s="1">
        <v>0</v>
      </c>
      <c r="CQ137" s="1">
        <v>0</v>
      </c>
      <c r="CR137" s="1">
        <v>0</v>
      </c>
      <c r="CS137" s="1">
        <v>0</v>
      </c>
      <c r="CT137" s="1">
        <v>0</v>
      </c>
      <c r="CU137" s="1" t="s">
        <v>17</v>
      </c>
    </row>
    <row r="138" spans="1:99" s="1" customFormat="1" x14ac:dyDescent="0.25">
      <c r="A138" s="1" t="s">
        <v>862</v>
      </c>
      <c r="B138" s="1" t="s">
        <v>863</v>
      </c>
      <c r="C138" s="1" t="s">
        <v>864</v>
      </c>
      <c r="D138" s="1">
        <v>1962</v>
      </c>
      <c r="E138" s="1">
        <f t="shared" si="44"/>
        <v>53</v>
      </c>
      <c r="F138" s="1">
        <v>7</v>
      </c>
      <c r="G138" s="1">
        <v>16</v>
      </c>
      <c r="H138" s="1">
        <v>102</v>
      </c>
      <c r="I138" s="1">
        <v>2100</v>
      </c>
      <c r="J138" s="1">
        <v>1100</v>
      </c>
      <c r="K138" s="1">
        <v>2100</v>
      </c>
      <c r="L138" s="1">
        <f t="shared" si="45"/>
        <v>91475790</v>
      </c>
      <c r="M138" s="1">
        <v>341</v>
      </c>
      <c r="N138" s="1">
        <f t="shared" si="46"/>
        <v>14853960</v>
      </c>
      <c r="O138" s="1">
        <f t="shared" si="47"/>
        <v>0.53281250000000002</v>
      </c>
      <c r="P138" s="1">
        <f t="shared" si="48"/>
        <v>1379979.26</v>
      </c>
      <c r="Q138" s="1">
        <f t="shared" si="49"/>
        <v>1.37997926</v>
      </c>
      <c r="R138" s="1">
        <v>4</v>
      </c>
      <c r="S138" s="1">
        <f t="shared" si="50"/>
        <v>10.359959999999999</v>
      </c>
      <c r="T138" s="1">
        <f t="shared" si="51"/>
        <v>2560</v>
      </c>
      <c r="U138" s="1">
        <f t="shared" si="52"/>
        <v>111520000</v>
      </c>
      <c r="W138" s="1">
        <f t="shared" si="53"/>
        <v>0</v>
      </c>
      <c r="X138" s="1">
        <f t="shared" si="54"/>
        <v>0</v>
      </c>
      <c r="Y138" s="1">
        <f t="shared" si="55"/>
        <v>0</v>
      </c>
      <c r="Z138" s="1">
        <f t="shared" si="56"/>
        <v>6.1583436336168944</v>
      </c>
      <c r="AA138" s="1">
        <f t="shared" si="57"/>
        <v>0</v>
      </c>
      <c r="AB138" s="1">
        <f t="shared" si="58"/>
        <v>2.6392901286929549</v>
      </c>
      <c r="AC138" s="1">
        <v>7</v>
      </c>
      <c r="AD138" s="1">
        <f t="shared" si="59"/>
        <v>0.87976337623098488</v>
      </c>
      <c r="AE138" s="1" t="s">
        <v>2</v>
      </c>
      <c r="AF138" s="1">
        <f t="shared" si="60"/>
        <v>7.5073313782991207</v>
      </c>
      <c r="AG138" s="1">
        <f t="shared" si="61"/>
        <v>0.14160814773804678</v>
      </c>
      <c r="AH138" s="1">
        <f t="shared" si="62"/>
        <v>1.0170627817232545</v>
      </c>
      <c r="AI138" s="1">
        <f t="shared" si="63"/>
        <v>47915890</v>
      </c>
      <c r="AJ138" s="1">
        <f t="shared" si="64"/>
        <v>1356828</v>
      </c>
      <c r="AK138" s="1">
        <f t="shared" si="65"/>
        <v>1.3568279999999999</v>
      </c>
      <c r="AL138" s="1" t="s">
        <v>2</v>
      </c>
      <c r="AM138" s="1" t="s">
        <v>2</v>
      </c>
      <c r="AN138" s="1" t="s">
        <v>2</v>
      </c>
      <c r="AO138" s="1" t="s">
        <v>2</v>
      </c>
      <c r="AP138" s="1" t="s">
        <v>2</v>
      </c>
      <c r="AQ138" s="1" t="s">
        <v>2</v>
      </c>
      <c r="AR138" s="1" t="s">
        <v>2</v>
      </c>
      <c r="AS138" s="1">
        <v>0</v>
      </c>
      <c r="AT138" s="1" t="s">
        <v>2</v>
      </c>
      <c r="AU138" s="1" t="s">
        <v>2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0</v>
      </c>
      <c r="CE138" s="1">
        <v>0</v>
      </c>
      <c r="CF138" s="1">
        <v>0</v>
      </c>
      <c r="CG138" s="1">
        <v>0</v>
      </c>
      <c r="CH138" s="1">
        <v>0</v>
      </c>
      <c r="CI138" s="1">
        <v>0</v>
      </c>
      <c r="CJ138" s="1">
        <v>0</v>
      </c>
      <c r="CK138" s="1">
        <v>0</v>
      </c>
      <c r="CL138" s="1">
        <v>0</v>
      </c>
      <c r="CM138" s="1">
        <v>0</v>
      </c>
      <c r="CN138" s="1">
        <v>0</v>
      </c>
      <c r="CO138" s="1">
        <v>0</v>
      </c>
      <c r="CP138" s="1">
        <v>0</v>
      </c>
      <c r="CQ138" s="1">
        <v>0</v>
      </c>
      <c r="CR138" s="1">
        <v>0</v>
      </c>
      <c r="CS138" s="1">
        <v>0</v>
      </c>
      <c r="CT138" s="1">
        <v>0</v>
      </c>
      <c r="CU138" s="1" t="s">
        <v>17</v>
      </c>
    </row>
    <row r="139" spans="1:99" s="1" customFormat="1" x14ac:dyDescent="0.25">
      <c r="A139" s="1" t="s">
        <v>865</v>
      </c>
      <c r="C139" s="1" t="s">
        <v>866</v>
      </c>
      <c r="D139" s="1">
        <v>1963</v>
      </c>
      <c r="E139" s="1">
        <f t="shared" si="44"/>
        <v>52</v>
      </c>
      <c r="F139" s="1">
        <v>6</v>
      </c>
      <c r="G139" s="1">
        <v>9</v>
      </c>
      <c r="H139" s="1">
        <v>95</v>
      </c>
      <c r="I139" s="1">
        <v>20328</v>
      </c>
      <c r="J139" s="1">
        <v>18150</v>
      </c>
      <c r="K139" s="1">
        <v>20328</v>
      </c>
      <c r="L139" s="1">
        <f t="shared" si="45"/>
        <v>885485647.20000005</v>
      </c>
      <c r="M139" s="1">
        <v>784.47512179</v>
      </c>
      <c r="N139" s="1">
        <f t="shared" si="46"/>
        <v>34171736.305172399</v>
      </c>
      <c r="O139" s="1">
        <f t="shared" si="47"/>
        <v>1.225742377796875</v>
      </c>
      <c r="P139" s="1">
        <f t="shared" si="48"/>
        <v>3174660.9913670793</v>
      </c>
      <c r="Q139" s="1">
        <f t="shared" si="49"/>
        <v>3.1746609913670798</v>
      </c>
      <c r="R139" s="1">
        <v>0</v>
      </c>
      <c r="S139" s="1">
        <f t="shared" si="50"/>
        <v>0</v>
      </c>
      <c r="T139" s="1">
        <f t="shared" si="51"/>
        <v>0</v>
      </c>
      <c r="U139" s="1">
        <f t="shared" si="52"/>
        <v>0</v>
      </c>
      <c r="V139" s="1">
        <v>36163.160292</v>
      </c>
      <c r="W139" s="1">
        <f t="shared" si="53"/>
        <v>11.022531257001599</v>
      </c>
      <c r="X139" s="1">
        <f t="shared" si="54"/>
        <v>6.8490855803430488</v>
      </c>
      <c r="Y139" s="1">
        <f t="shared" si="55"/>
        <v>1.7451290676291877</v>
      </c>
      <c r="Z139" s="1">
        <f t="shared" si="56"/>
        <v>25.912808155023971</v>
      </c>
      <c r="AA139" s="1">
        <f t="shared" si="57"/>
        <v>0.4923484755577246</v>
      </c>
      <c r="AB139" s="1">
        <f t="shared" si="58"/>
        <v>12.956404077511985</v>
      </c>
      <c r="AC139" s="1">
        <v>6</v>
      </c>
      <c r="AD139" s="1">
        <f t="shared" si="59"/>
        <v>4.3188013591706618</v>
      </c>
      <c r="AE139" s="1" t="s">
        <v>2</v>
      </c>
      <c r="AF139" s="1">
        <f t="shared" si="60"/>
        <v>0</v>
      </c>
      <c r="AG139" s="1">
        <f t="shared" si="61"/>
        <v>0.39284968119955627</v>
      </c>
      <c r="AH139" s="1">
        <f t="shared" si="62"/>
        <v>0.14180404328808785</v>
      </c>
      <c r="AI139" s="1">
        <f t="shared" si="63"/>
        <v>790612185</v>
      </c>
      <c r="AJ139" s="1">
        <f t="shared" si="64"/>
        <v>22387662</v>
      </c>
      <c r="AK139" s="1">
        <f t="shared" si="65"/>
        <v>22.387661999999999</v>
      </c>
      <c r="AL139" s="1" t="s">
        <v>867</v>
      </c>
      <c r="AM139" s="1" t="s">
        <v>2</v>
      </c>
      <c r="AN139" s="1" t="s">
        <v>749</v>
      </c>
      <c r="AO139" s="1" t="s">
        <v>868</v>
      </c>
      <c r="AP139" s="1" t="s">
        <v>2</v>
      </c>
      <c r="AQ139" s="1" t="s">
        <v>2</v>
      </c>
      <c r="AR139" s="1" t="s">
        <v>2</v>
      </c>
      <c r="AS139" s="1">
        <v>0</v>
      </c>
      <c r="AT139" s="1" t="s">
        <v>2</v>
      </c>
      <c r="AU139" s="1" t="s">
        <v>2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0</v>
      </c>
      <c r="CE139" s="1">
        <v>0</v>
      </c>
      <c r="CF139" s="1">
        <v>0</v>
      </c>
      <c r="CG139" s="1">
        <v>0</v>
      </c>
      <c r="CH139" s="1">
        <v>0</v>
      </c>
      <c r="CI139" s="1">
        <v>0</v>
      </c>
      <c r="CJ139" s="1">
        <v>0</v>
      </c>
      <c r="CK139" s="1">
        <v>0</v>
      </c>
      <c r="CL139" s="1">
        <v>0</v>
      </c>
      <c r="CM139" s="1">
        <v>0</v>
      </c>
      <c r="CN139" s="1">
        <v>0</v>
      </c>
      <c r="CO139" s="1">
        <v>0</v>
      </c>
      <c r="CP139" s="1">
        <v>0</v>
      </c>
      <c r="CQ139" s="1">
        <v>0</v>
      </c>
      <c r="CR139" s="1">
        <v>0</v>
      </c>
      <c r="CS139" s="1">
        <v>0</v>
      </c>
      <c r="CT139" s="1">
        <v>0</v>
      </c>
      <c r="CU139" s="1" t="s">
        <v>6</v>
      </c>
    </row>
    <row r="140" spans="1:99" s="1" customFormat="1" x14ac:dyDescent="0.25">
      <c r="A140" s="1" t="s">
        <v>869</v>
      </c>
      <c r="C140" s="1" t="s">
        <v>870</v>
      </c>
      <c r="D140" s="1">
        <v>1941</v>
      </c>
      <c r="E140" s="1">
        <f t="shared" si="44"/>
        <v>74</v>
      </c>
      <c r="F140" s="1">
        <v>8</v>
      </c>
      <c r="G140" s="1">
        <v>8</v>
      </c>
      <c r="H140" s="1">
        <v>280</v>
      </c>
      <c r="I140" s="1">
        <v>1539</v>
      </c>
      <c r="J140" s="1">
        <v>1026</v>
      </c>
      <c r="K140" s="1">
        <v>1539</v>
      </c>
      <c r="L140" s="1">
        <f t="shared" si="45"/>
        <v>67038686.100000001</v>
      </c>
      <c r="M140" s="1">
        <v>272.03380596</v>
      </c>
      <c r="N140" s="1">
        <f t="shared" si="46"/>
        <v>11849792.5876176</v>
      </c>
      <c r="O140" s="1">
        <f t="shared" si="47"/>
        <v>0.42505282181250004</v>
      </c>
      <c r="P140" s="1">
        <f t="shared" si="48"/>
        <v>1100882.7279872857</v>
      </c>
      <c r="Q140" s="1">
        <f t="shared" si="49"/>
        <v>1.1008827279872857</v>
      </c>
      <c r="R140" s="1">
        <v>0</v>
      </c>
      <c r="S140" s="1">
        <f t="shared" si="50"/>
        <v>0</v>
      </c>
      <c r="T140" s="1">
        <f t="shared" si="51"/>
        <v>0</v>
      </c>
      <c r="U140" s="1">
        <f t="shared" si="52"/>
        <v>0</v>
      </c>
      <c r="V140" s="1">
        <v>13084.448012999999</v>
      </c>
      <c r="W140" s="1">
        <f t="shared" si="53"/>
        <v>3.9881397543623995</v>
      </c>
      <c r="X140" s="1">
        <f t="shared" si="54"/>
        <v>2.4781159469741221</v>
      </c>
      <c r="Y140" s="1">
        <f t="shared" si="55"/>
        <v>1.0722467308483818</v>
      </c>
      <c r="Z140" s="1">
        <f t="shared" si="56"/>
        <v>5.6573721104664605</v>
      </c>
      <c r="AA140" s="1">
        <f t="shared" si="57"/>
        <v>3.1513083179126919</v>
      </c>
      <c r="AB140" s="1">
        <f t="shared" si="58"/>
        <v>2.1215145414249226</v>
      </c>
      <c r="AC140" s="1">
        <v>8</v>
      </c>
      <c r="AD140" s="1">
        <f t="shared" si="59"/>
        <v>0.70717151380830756</v>
      </c>
      <c r="AE140" s="1" t="s">
        <v>2</v>
      </c>
      <c r="AF140" s="1">
        <f t="shared" si="60"/>
        <v>0</v>
      </c>
      <c r="AG140" s="1">
        <f t="shared" si="61"/>
        <v>0.14564809854995747</v>
      </c>
      <c r="AH140" s="1">
        <f t="shared" si="62"/>
        <v>0.86988448535635321</v>
      </c>
      <c r="AI140" s="1">
        <f t="shared" si="63"/>
        <v>44692457.399999999</v>
      </c>
      <c r="AJ140" s="1">
        <f t="shared" si="64"/>
        <v>1265550.48</v>
      </c>
      <c r="AK140" s="1">
        <f t="shared" si="65"/>
        <v>1.2655504799999999</v>
      </c>
      <c r="AL140" s="1" t="s">
        <v>871</v>
      </c>
      <c r="AM140" s="1" t="s">
        <v>2</v>
      </c>
      <c r="AN140" s="1" t="s">
        <v>872</v>
      </c>
      <c r="AO140" s="1" t="s">
        <v>873</v>
      </c>
      <c r="AP140" s="1" t="s">
        <v>2</v>
      </c>
      <c r="AQ140" s="1" t="s">
        <v>2</v>
      </c>
      <c r="AR140" s="1" t="s">
        <v>2</v>
      </c>
      <c r="AS140" s="1">
        <v>0</v>
      </c>
      <c r="AT140" s="1" t="s">
        <v>2</v>
      </c>
      <c r="AU140" s="1" t="s">
        <v>2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  <c r="CC140" s="1">
        <v>0</v>
      </c>
      <c r="CD140" s="1">
        <v>0</v>
      </c>
      <c r="CE140" s="1">
        <v>0</v>
      </c>
      <c r="CF140" s="1">
        <v>0</v>
      </c>
      <c r="CG140" s="1">
        <v>0</v>
      </c>
      <c r="CH140" s="1">
        <v>0</v>
      </c>
      <c r="CI140" s="1">
        <v>0</v>
      </c>
      <c r="CJ140" s="1">
        <v>0</v>
      </c>
      <c r="CK140" s="1">
        <v>0</v>
      </c>
      <c r="CL140" s="1">
        <v>0</v>
      </c>
      <c r="CM140" s="1">
        <v>0</v>
      </c>
      <c r="CN140" s="1">
        <v>0</v>
      </c>
      <c r="CO140" s="1">
        <v>0</v>
      </c>
      <c r="CP140" s="1">
        <v>0</v>
      </c>
      <c r="CQ140" s="1">
        <v>0</v>
      </c>
      <c r="CR140" s="1">
        <v>0</v>
      </c>
      <c r="CS140" s="1">
        <v>0</v>
      </c>
      <c r="CT140" s="1">
        <v>0</v>
      </c>
      <c r="CU140" s="1" t="s">
        <v>6</v>
      </c>
    </row>
    <row r="141" spans="1:99" s="1" customFormat="1" x14ac:dyDescent="0.25">
      <c r="A141" s="1" t="s">
        <v>874</v>
      </c>
      <c r="C141" s="1" t="s">
        <v>875</v>
      </c>
      <c r="D141" s="1">
        <v>1965</v>
      </c>
      <c r="E141" s="1">
        <f t="shared" si="44"/>
        <v>50</v>
      </c>
      <c r="F141" s="1">
        <v>15</v>
      </c>
      <c r="G141" s="1">
        <v>18</v>
      </c>
      <c r="H141" s="1">
        <v>4845</v>
      </c>
      <c r="I141" s="1">
        <v>300</v>
      </c>
      <c r="J141" s="1">
        <v>200</v>
      </c>
      <c r="K141" s="1">
        <v>300</v>
      </c>
      <c r="L141" s="1">
        <f t="shared" si="45"/>
        <v>13067970</v>
      </c>
      <c r="M141" s="1">
        <v>486.58404915</v>
      </c>
      <c r="N141" s="1">
        <f t="shared" si="46"/>
        <v>21195601.180973999</v>
      </c>
      <c r="O141" s="1">
        <f t="shared" si="47"/>
        <v>0.76028757679687509</v>
      </c>
      <c r="P141" s="1">
        <f t="shared" si="48"/>
        <v>1969137.5251431691</v>
      </c>
      <c r="Q141" s="1">
        <f t="shared" si="49"/>
        <v>1.9691375251431691</v>
      </c>
      <c r="R141" s="1">
        <v>0</v>
      </c>
      <c r="S141" s="1">
        <f t="shared" si="50"/>
        <v>0</v>
      </c>
      <c r="T141" s="1">
        <f t="shared" si="51"/>
        <v>0</v>
      </c>
      <c r="U141" s="1">
        <f t="shared" si="52"/>
        <v>0</v>
      </c>
      <c r="V141" s="1">
        <v>75067.609551999994</v>
      </c>
      <c r="W141" s="1">
        <f t="shared" si="53"/>
        <v>22.880607391449598</v>
      </c>
      <c r="X141" s="1">
        <f t="shared" si="54"/>
        <v>14.217354843491488</v>
      </c>
      <c r="Y141" s="1">
        <f t="shared" si="55"/>
        <v>4.5996460786657583</v>
      </c>
      <c r="Z141" s="1">
        <f t="shared" si="56"/>
        <v>0.6165416063654906</v>
      </c>
      <c r="AA141" s="1">
        <f t="shared" si="57"/>
        <v>92.748189640081705</v>
      </c>
      <c r="AB141" s="1">
        <f t="shared" si="58"/>
        <v>0.12330832127309813</v>
      </c>
      <c r="AC141" s="1">
        <v>15</v>
      </c>
      <c r="AD141" s="1">
        <f t="shared" si="59"/>
        <v>4.1102773757699371E-2</v>
      </c>
      <c r="AE141" s="1">
        <v>73.191999999999993</v>
      </c>
      <c r="AF141" s="1">
        <f t="shared" si="60"/>
        <v>0</v>
      </c>
      <c r="AG141" s="1">
        <f t="shared" si="61"/>
        <v>1.1868203065172611E-2</v>
      </c>
      <c r="AH141" s="1">
        <f t="shared" si="62"/>
        <v>7.9820407511397393</v>
      </c>
      <c r="AI141" s="1">
        <f t="shared" si="63"/>
        <v>8711980</v>
      </c>
      <c r="AJ141" s="1">
        <f t="shared" si="64"/>
        <v>246696</v>
      </c>
      <c r="AK141" s="1">
        <f t="shared" si="65"/>
        <v>0.246696</v>
      </c>
      <c r="AL141" s="1" t="s">
        <v>876</v>
      </c>
      <c r="AM141" s="1" t="s">
        <v>2</v>
      </c>
      <c r="AN141" s="1" t="s">
        <v>877</v>
      </c>
      <c r="AO141" s="1" t="s">
        <v>878</v>
      </c>
      <c r="AP141" s="1" t="s">
        <v>879</v>
      </c>
      <c r="AQ141" s="1" t="s">
        <v>880</v>
      </c>
      <c r="AR141" s="1" t="s">
        <v>881</v>
      </c>
      <c r="AS141" s="1">
        <v>1</v>
      </c>
      <c r="AT141" s="1" t="s">
        <v>882</v>
      </c>
      <c r="AU141" s="1" t="s">
        <v>883</v>
      </c>
      <c r="AV141" s="1">
        <v>7</v>
      </c>
      <c r="AW141" s="2">
        <v>100</v>
      </c>
      <c r="AX141" s="1">
        <v>0</v>
      </c>
      <c r="AY141" s="1">
        <v>0</v>
      </c>
      <c r="AZ141" s="2">
        <v>8.3000000000000007</v>
      </c>
      <c r="BA141" s="2">
        <v>24.3</v>
      </c>
      <c r="BB141" s="2">
        <v>0.5</v>
      </c>
      <c r="BC141" s="2">
        <v>1.1000000000000001</v>
      </c>
      <c r="BD141" s="2">
        <v>0.2</v>
      </c>
      <c r="BE141" s="2">
        <v>0.3</v>
      </c>
      <c r="BF141" s="2">
        <v>15.4</v>
      </c>
      <c r="BG141" s="2">
        <v>0.7</v>
      </c>
      <c r="BH141" s="2">
        <v>0.9</v>
      </c>
      <c r="BI141" s="1">
        <v>0</v>
      </c>
      <c r="BJ141" s="2">
        <v>0.1</v>
      </c>
      <c r="BK141" s="2">
        <v>26.9</v>
      </c>
      <c r="BL141" s="2">
        <v>21.3</v>
      </c>
      <c r="BM141" s="1">
        <v>0</v>
      </c>
      <c r="BN141" s="1">
        <v>0</v>
      </c>
      <c r="BO141" s="2">
        <v>14187</v>
      </c>
      <c r="BP141" s="2">
        <v>2942</v>
      </c>
      <c r="BQ141" s="2">
        <v>25</v>
      </c>
      <c r="BR141" s="2">
        <v>5</v>
      </c>
      <c r="BS141" s="2">
        <v>0.15</v>
      </c>
      <c r="BT141" s="2">
        <v>0.03</v>
      </c>
      <c r="BU141" s="2">
        <v>30213</v>
      </c>
      <c r="BV141" s="2">
        <v>54</v>
      </c>
      <c r="BW141" s="2">
        <v>0.32</v>
      </c>
      <c r="BX141" s="2">
        <v>285241</v>
      </c>
      <c r="BY141" s="2">
        <v>15480</v>
      </c>
      <c r="BZ141" s="2">
        <v>509</v>
      </c>
      <c r="CA141" s="2">
        <v>28</v>
      </c>
      <c r="CB141" s="2">
        <v>4.37</v>
      </c>
      <c r="CC141" s="2">
        <v>0.25</v>
      </c>
      <c r="CD141" s="2">
        <v>17</v>
      </c>
      <c r="CE141" s="2">
        <v>36</v>
      </c>
      <c r="CF141" s="2">
        <v>54</v>
      </c>
      <c r="CG141" s="2">
        <v>28</v>
      </c>
      <c r="CH141" s="2">
        <v>18</v>
      </c>
      <c r="CI141" s="2">
        <v>3</v>
      </c>
      <c r="CJ141" s="2">
        <v>6</v>
      </c>
      <c r="CK141" s="1">
        <v>0</v>
      </c>
      <c r="CL141" s="1">
        <v>0</v>
      </c>
      <c r="CM141" s="1">
        <v>0</v>
      </c>
      <c r="CN141" s="1">
        <v>0</v>
      </c>
      <c r="CO141" s="1">
        <v>0</v>
      </c>
      <c r="CP141" s="1">
        <v>0</v>
      </c>
      <c r="CQ141" s="2">
        <v>7</v>
      </c>
      <c r="CR141" s="2">
        <v>30</v>
      </c>
      <c r="CS141" s="2">
        <v>0.68903999999999999</v>
      </c>
      <c r="CT141" s="2">
        <v>0.46167999999999998</v>
      </c>
      <c r="CU141" s="1" t="s">
        <v>6</v>
      </c>
    </row>
    <row r="142" spans="1:99" s="1" customFormat="1" x14ac:dyDescent="0.25">
      <c r="A142" s="1" t="s">
        <v>884</v>
      </c>
      <c r="C142" s="1" t="s">
        <v>885</v>
      </c>
      <c r="D142" s="1">
        <v>1964</v>
      </c>
      <c r="E142" s="1">
        <f t="shared" si="44"/>
        <v>51</v>
      </c>
      <c r="F142" s="1">
        <v>12</v>
      </c>
      <c r="G142" s="1">
        <v>15</v>
      </c>
      <c r="H142" s="1">
        <v>3685</v>
      </c>
      <c r="I142" s="1">
        <v>400</v>
      </c>
      <c r="J142" s="1">
        <v>300</v>
      </c>
      <c r="K142" s="1">
        <v>400</v>
      </c>
      <c r="L142" s="1">
        <f t="shared" si="45"/>
        <v>17423960</v>
      </c>
      <c r="M142" s="1">
        <v>459.33586352999998</v>
      </c>
      <c r="N142" s="1">
        <f t="shared" si="46"/>
        <v>20008670.215366799</v>
      </c>
      <c r="O142" s="1">
        <f t="shared" si="47"/>
        <v>0.71771228676562504</v>
      </c>
      <c r="P142" s="1">
        <f t="shared" si="48"/>
        <v>1858867.9326850157</v>
      </c>
      <c r="Q142" s="1">
        <f t="shared" si="49"/>
        <v>1.8588679326850159</v>
      </c>
      <c r="R142" s="1">
        <v>0</v>
      </c>
      <c r="S142" s="1">
        <f t="shared" si="50"/>
        <v>0</v>
      </c>
      <c r="T142" s="1">
        <f t="shared" si="51"/>
        <v>0</v>
      </c>
      <c r="U142" s="1">
        <f t="shared" si="52"/>
        <v>0</v>
      </c>
      <c r="V142" s="1">
        <v>65050.698493000004</v>
      </c>
      <c r="W142" s="1">
        <f t="shared" si="53"/>
        <v>19.827452900666401</v>
      </c>
      <c r="X142" s="1">
        <f t="shared" si="54"/>
        <v>12.320211990383243</v>
      </c>
      <c r="Y142" s="1">
        <f t="shared" si="55"/>
        <v>4.1023957191082578</v>
      </c>
      <c r="Z142" s="1">
        <f t="shared" si="56"/>
        <v>0.8708204899403198</v>
      </c>
      <c r="AA142" s="1">
        <f t="shared" si="57"/>
        <v>53.581338707468305</v>
      </c>
      <c r="AB142" s="1">
        <f t="shared" si="58"/>
        <v>0.21770512248507998</v>
      </c>
      <c r="AC142" s="1">
        <v>12</v>
      </c>
      <c r="AD142" s="1">
        <f t="shared" si="59"/>
        <v>7.2568374161693316E-2</v>
      </c>
      <c r="AE142" s="1">
        <v>73.191999999999993</v>
      </c>
      <c r="AF142" s="1">
        <f t="shared" si="60"/>
        <v>0</v>
      </c>
      <c r="AG142" s="1">
        <f t="shared" si="61"/>
        <v>1.7253013993872187E-2</v>
      </c>
      <c r="AH142" s="1">
        <f t="shared" si="62"/>
        <v>5.0233700119040323</v>
      </c>
      <c r="AI142" s="1">
        <f t="shared" si="63"/>
        <v>13067970</v>
      </c>
      <c r="AJ142" s="1">
        <f t="shared" si="64"/>
        <v>370044</v>
      </c>
      <c r="AK142" s="1">
        <f t="shared" si="65"/>
        <v>0.37004399999999998</v>
      </c>
      <c r="AL142" s="1" t="s">
        <v>886</v>
      </c>
      <c r="AM142" s="1" t="s">
        <v>2</v>
      </c>
      <c r="AN142" s="1" t="s">
        <v>887</v>
      </c>
      <c r="AO142" s="1" t="s">
        <v>888</v>
      </c>
      <c r="AP142" s="1" t="s">
        <v>879</v>
      </c>
      <c r="AQ142" s="1" t="s">
        <v>880</v>
      </c>
      <c r="AR142" s="1" t="s">
        <v>881</v>
      </c>
      <c r="AS142" s="1">
        <v>1</v>
      </c>
      <c r="AT142" s="1" t="s">
        <v>882</v>
      </c>
      <c r="AU142" s="1" t="s">
        <v>883</v>
      </c>
      <c r="AV142" s="1">
        <v>7</v>
      </c>
      <c r="AW142" s="2">
        <v>100</v>
      </c>
      <c r="AX142" s="1">
        <v>0</v>
      </c>
      <c r="AY142" s="1">
        <v>0</v>
      </c>
      <c r="AZ142" s="2">
        <v>8.3000000000000007</v>
      </c>
      <c r="BA142" s="2">
        <v>24.3</v>
      </c>
      <c r="BB142" s="2">
        <v>0.5</v>
      </c>
      <c r="BC142" s="2">
        <v>1.1000000000000001</v>
      </c>
      <c r="BD142" s="2">
        <v>0.2</v>
      </c>
      <c r="BE142" s="2">
        <v>0.3</v>
      </c>
      <c r="BF142" s="2">
        <v>15.4</v>
      </c>
      <c r="BG142" s="2">
        <v>0.7</v>
      </c>
      <c r="BH142" s="2">
        <v>0.9</v>
      </c>
      <c r="BI142" s="1">
        <v>0</v>
      </c>
      <c r="BJ142" s="2">
        <v>0.1</v>
      </c>
      <c r="BK142" s="2">
        <v>26.9</v>
      </c>
      <c r="BL142" s="2">
        <v>21.3</v>
      </c>
      <c r="BM142" s="1">
        <v>0</v>
      </c>
      <c r="BN142" s="1">
        <v>0</v>
      </c>
      <c r="BO142" s="2">
        <v>14187</v>
      </c>
      <c r="BP142" s="2">
        <v>2942</v>
      </c>
      <c r="BQ142" s="2">
        <v>25</v>
      </c>
      <c r="BR142" s="2">
        <v>5</v>
      </c>
      <c r="BS142" s="2">
        <v>0.15</v>
      </c>
      <c r="BT142" s="2">
        <v>0.03</v>
      </c>
      <c r="BU142" s="2">
        <v>30213</v>
      </c>
      <c r="BV142" s="2">
        <v>54</v>
      </c>
      <c r="BW142" s="2">
        <v>0.32</v>
      </c>
      <c r="BX142" s="2">
        <v>285241</v>
      </c>
      <c r="BY142" s="2">
        <v>15480</v>
      </c>
      <c r="BZ142" s="2">
        <v>509</v>
      </c>
      <c r="CA142" s="2">
        <v>28</v>
      </c>
      <c r="CB142" s="2">
        <v>4.37</v>
      </c>
      <c r="CC142" s="2">
        <v>0.25</v>
      </c>
      <c r="CD142" s="2">
        <v>17</v>
      </c>
      <c r="CE142" s="2">
        <v>36</v>
      </c>
      <c r="CF142" s="2">
        <v>54</v>
      </c>
      <c r="CG142" s="2">
        <v>28</v>
      </c>
      <c r="CH142" s="2">
        <v>18</v>
      </c>
      <c r="CI142" s="2">
        <v>3</v>
      </c>
      <c r="CJ142" s="2">
        <v>6</v>
      </c>
      <c r="CK142" s="1">
        <v>0</v>
      </c>
      <c r="CL142" s="1">
        <v>0</v>
      </c>
      <c r="CM142" s="1">
        <v>0</v>
      </c>
      <c r="CN142" s="1">
        <v>0</v>
      </c>
      <c r="CO142" s="1">
        <v>0</v>
      </c>
      <c r="CP142" s="1">
        <v>0</v>
      </c>
      <c r="CQ142" s="2">
        <v>7</v>
      </c>
      <c r="CR142" s="2">
        <v>30</v>
      </c>
      <c r="CS142" s="2">
        <v>0.68903999999999999</v>
      </c>
      <c r="CT142" s="2">
        <v>0.46167999999999998</v>
      </c>
      <c r="CU142" s="1" t="s">
        <v>6</v>
      </c>
    </row>
    <row r="143" spans="1:99" s="1" customFormat="1" x14ac:dyDescent="0.25">
      <c r="A143" s="1" t="s">
        <v>889</v>
      </c>
      <c r="C143" s="1" t="s">
        <v>890</v>
      </c>
      <c r="D143" s="1">
        <v>1940</v>
      </c>
      <c r="E143" s="1">
        <f t="shared" si="44"/>
        <v>75</v>
      </c>
      <c r="F143" s="1">
        <v>7</v>
      </c>
      <c r="G143" s="1">
        <v>10</v>
      </c>
      <c r="H143" s="1">
        <v>150</v>
      </c>
      <c r="I143" s="1">
        <v>11500</v>
      </c>
      <c r="J143" s="1">
        <v>8400</v>
      </c>
      <c r="K143" s="1">
        <v>11500</v>
      </c>
      <c r="L143" s="1">
        <f t="shared" si="45"/>
        <v>500938850</v>
      </c>
      <c r="M143" s="1">
        <v>1046</v>
      </c>
      <c r="N143" s="1">
        <f t="shared" si="46"/>
        <v>45563760</v>
      </c>
      <c r="O143" s="1">
        <f t="shared" si="47"/>
        <v>1.6343750000000001</v>
      </c>
      <c r="P143" s="1">
        <f t="shared" si="48"/>
        <v>4233015.5600000005</v>
      </c>
      <c r="Q143" s="1">
        <f t="shared" si="49"/>
        <v>4.2330155600000001</v>
      </c>
      <c r="R143" s="1">
        <v>0</v>
      </c>
      <c r="S143" s="1">
        <f t="shared" si="50"/>
        <v>0</v>
      </c>
      <c r="T143" s="1">
        <f t="shared" si="51"/>
        <v>0</v>
      </c>
      <c r="U143" s="1">
        <f t="shared" si="52"/>
        <v>0</v>
      </c>
      <c r="V143" s="1">
        <v>48366.321443000001</v>
      </c>
      <c r="W143" s="1">
        <f t="shared" si="53"/>
        <v>14.7420547758264</v>
      </c>
      <c r="X143" s="1">
        <f t="shared" si="54"/>
        <v>9.160291083375542</v>
      </c>
      <c r="Y143" s="1">
        <f t="shared" si="55"/>
        <v>2.0212869833450342</v>
      </c>
      <c r="Z143" s="1">
        <f t="shared" si="56"/>
        <v>10.994238622975804</v>
      </c>
      <c r="AA143" s="1">
        <f t="shared" si="57"/>
        <v>1.4228090612995057</v>
      </c>
      <c r="AB143" s="1">
        <f t="shared" si="58"/>
        <v>4.7118165527039162</v>
      </c>
      <c r="AC143" s="1">
        <v>7</v>
      </c>
      <c r="AD143" s="1">
        <f t="shared" si="59"/>
        <v>1.5706055175679718</v>
      </c>
      <c r="AE143" s="1" t="s">
        <v>2</v>
      </c>
      <c r="AF143" s="1">
        <f t="shared" si="60"/>
        <v>0</v>
      </c>
      <c r="AG143" s="1">
        <f t="shared" si="61"/>
        <v>0.14434469576125819</v>
      </c>
      <c r="AH143" s="1">
        <f t="shared" si="62"/>
        <v>0.4085436519518143</v>
      </c>
      <c r="AI143" s="1">
        <f t="shared" si="63"/>
        <v>365903160</v>
      </c>
      <c r="AJ143" s="1">
        <f t="shared" si="64"/>
        <v>10361232</v>
      </c>
      <c r="AK143" s="1">
        <f t="shared" si="65"/>
        <v>10.361231999999999</v>
      </c>
      <c r="AL143" s="1" t="s">
        <v>891</v>
      </c>
      <c r="AM143" s="1" t="s">
        <v>2</v>
      </c>
      <c r="AN143" s="1" t="s">
        <v>892</v>
      </c>
      <c r="AO143" s="1" t="s">
        <v>893</v>
      </c>
      <c r="AP143" s="1" t="s">
        <v>2</v>
      </c>
      <c r="AQ143" s="1" t="s">
        <v>2</v>
      </c>
      <c r="AR143" s="1" t="s">
        <v>2</v>
      </c>
      <c r="AS143" s="1">
        <v>0</v>
      </c>
      <c r="AT143" s="1" t="s">
        <v>2</v>
      </c>
      <c r="AU143" s="1" t="s">
        <v>2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0</v>
      </c>
      <c r="CE143" s="1">
        <v>0</v>
      </c>
      <c r="CF143" s="1">
        <v>0</v>
      </c>
      <c r="CG143" s="1">
        <v>0</v>
      </c>
      <c r="CH143" s="1">
        <v>0</v>
      </c>
      <c r="CI143" s="1">
        <v>0</v>
      </c>
      <c r="CJ143" s="1">
        <v>0</v>
      </c>
      <c r="CK143" s="1">
        <v>0</v>
      </c>
      <c r="CL143" s="1">
        <v>0</v>
      </c>
      <c r="CM143" s="1">
        <v>0</v>
      </c>
      <c r="CN143" s="1">
        <v>0</v>
      </c>
      <c r="CO143" s="1">
        <v>0</v>
      </c>
      <c r="CP143" s="1">
        <v>0</v>
      </c>
      <c r="CQ143" s="1">
        <v>0</v>
      </c>
      <c r="CR143" s="1">
        <v>0</v>
      </c>
      <c r="CS143" s="1">
        <v>0</v>
      </c>
      <c r="CT143" s="1">
        <v>0</v>
      </c>
      <c r="CU143" s="1" t="s">
        <v>17</v>
      </c>
    </row>
    <row r="144" spans="1:99" s="1" customFormat="1" x14ac:dyDescent="0.25">
      <c r="A144" s="1" t="s">
        <v>894</v>
      </c>
      <c r="C144" s="1" t="s">
        <v>895</v>
      </c>
      <c r="D144" s="1">
        <v>1953</v>
      </c>
      <c r="E144" s="1">
        <f t="shared" si="44"/>
        <v>62</v>
      </c>
      <c r="F144" s="1">
        <v>22</v>
      </c>
      <c r="G144" s="1">
        <v>25</v>
      </c>
      <c r="H144" s="1">
        <v>748</v>
      </c>
      <c r="I144" s="1">
        <v>100</v>
      </c>
      <c r="J144" s="1">
        <v>75</v>
      </c>
      <c r="K144" s="1">
        <v>100</v>
      </c>
      <c r="L144" s="1">
        <f t="shared" si="45"/>
        <v>4355990</v>
      </c>
      <c r="M144" s="1">
        <v>834.05909309000003</v>
      </c>
      <c r="N144" s="1">
        <f t="shared" si="46"/>
        <v>36331614.095000401</v>
      </c>
      <c r="O144" s="1">
        <f t="shared" si="47"/>
        <v>1.3032173329531251</v>
      </c>
      <c r="P144" s="1">
        <f t="shared" si="48"/>
        <v>3375320.3814621978</v>
      </c>
      <c r="Q144" s="1">
        <f t="shared" si="49"/>
        <v>3.3753203814621977</v>
      </c>
      <c r="R144" s="1">
        <v>0</v>
      </c>
      <c r="S144" s="1">
        <f t="shared" si="50"/>
        <v>0</v>
      </c>
      <c r="T144" s="1">
        <f t="shared" si="51"/>
        <v>0</v>
      </c>
      <c r="U144" s="1">
        <f t="shared" si="52"/>
        <v>0</v>
      </c>
      <c r="V144" s="1">
        <v>49870.894246000003</v>
      </c>
      <c r="W144" s="1">
        <f t="shared" si="53"/>
        <v>15.200648566180799</v>
      </c>
      <c r="X144" s="1">
        <f t="shared" si="54"/>
        <v>9.445248144826925</v>
      </c>
      <c r="Y144" s="1">
        <f t="shared" si="55"/>
        <v>2.3339927818744854</v>
      </c>
      <c r="Z144" s="1">
        <f t="shared" si="56"/>
        <v>0.11989530629192245</v>
      </c>
      <c r="AA144" s="1">
        <f t="shared" si="57"/>
        <v>164.31179606944903</v>
      </c>
      <c r="AB144" s="1">
        <f t="shared" si="58"/>
        <v>1.6349359948898516E-2</v>
      </c>
      <c r="AC144" s="1">
        <v>22</v>
      </c>
      <c r="AD144" s="1">
        <f t="shared" si="59"/>
        <v>5.4497866496328387E-3</v>
      </c>
      <c r="AE144" s="1">
        <v>136.61500000000001</v>
      </c>
      <c r="AF144" s="1">
        <f t="shared" si="60"/>
        <v>0</v>
      </c>
      <c r="AG144" s="1">
        <f t="shared" si="61"/>
        <v>1.7628090996576742E-3</v>
      </c>
      <c r="AH144" s="1">
        <f t="shared" si="62"/>
        <v>36.485611240416794</v>
      </c>
      <c r="AI144" s="1">
        <f t="shared" si="63"/>
        <v>3266992.5</v>
      </c>
      <c r="AJ144" s="1">
        <f t="shared" si="64"/>
        <v>92511</v>
      </c>
      <c r="AK144" s="1">
        <f t="shared" si="65"/>
        <v>9.2510999999999996E-2</v>
      </c>
      <c r="AL144" s="1" t="s">
        <v>610</v>
      </c>
      <c r="AM144" s="1" t="s">
        <v>2</v>
      </c>
      <c r="AN144" s="1" t="s">
        <v>611</v>
      </c>
      <c r="AO144" s="1" t="s">
        <v>612</v>
      </c>
      <c r="AP144" s="1" t="s">
        <v>613</v>
      </c>
      <c r="AQ144" s="1" t="s">
        <v>256</v>
      </c>
      <c r="AR144" s="1" t="s">
        <v>614</v>
      </c>
      <c r="AS144" s="1">
        <v>2</v>
      </c>
      <c r="AT144" s="1" t="s">
        <v>615</v>
      </c>
      <c r="AU144" s="1" t="s">
        <v>616</v>
      </c>
      <c r="AV144" s="1">
        <v>6</v>
      </c>
      <c r="AW144" s="2">
        <v>80</v>
      </c>
      <c r="AX144" s="2">
        <v>20</v>
      </c>
      <c r="AY144" s="1">
        <v>0</v>
      </c>
      <c r="AZ144" s="2">
        <v>2.8</v>
      </c>
      <c r="BA144" s="2">
        <v>3.5</v>
      </c>
      <c r="BB144" s="2">
        <v>0.2</v>
      </c>
      <c r="BC144" s="2">
        <v>0.2</v>
      </c>
      <c r="BD144" s="1">
        <v>0</v>
      </c>
      <c r="BE144" s="2">
        <v>0.6</v>
      </c>
      <c r="BF144" s="2">
        <v>2.2000000000000002</v>
      </c>
      <c r="BG144" s="2">
        <v>0.1</v>
      </c>
      <c r="BH144" s="1">
        <v>0</v>
      </c>
      <c r="BI144" s="1">
        <v>0</v>
      </c>
      <c r="BJ144" s="1">
        <v>0</v>
      </c>
      <c r="BK144" s="2">
        <v>14.2</v>
      </c>
      <c r="BL144" s="2">
        <v>76.099999999999994</v>
      </c>
      <c r="BM144" s="1">
        <v>0</v>
      </c>
      <c r="BN144" s="1">
        <v>0</v>
      </c>
      <c r="BO144" s="2">
        <v>6188</v>
      </c>
      <c r="BP144" s="2">
        <v>1676</v>
      </c>
      <c r="BQ144" s="2">
        <v>5</v>
      </c>
      <c r="BR144" s="2">
        <v>1</v>
      </c>
      <c r="BS144" s="2">
        <v>7.0000000000000007E-2</v>
      </c>
      <c r="BT144" s="2">
        <v>0.02</v>
      </c>
      <c r="BU144" s="2">
        <v>16516</v>
      </c>
      <c r="BV144" s="2">
        <v>13</v>
      </c>
      <c r="BW144" s="2">
        <v>0.19</v>
      </c>
      <c r="BX144" s="2">
        <v>1062645</v>
      </c>
      <c r="BY144" s="2">
        <v>43383</v>
      </c>
      <c r="BZ144" s="2">
        <v>807</v>
      </c>
      <c r="CA144" s="2">
        <v>33</v>
      </c>
      <c r="CB144" s="2">
        <v>8.77</v>
      </c>
      <c r="CC144" s="2">
        <v>0.38</v>
      </c>
      <c r="CD144" s="2">
        <v>1</v>
      </c>
      <c r="CE144" s="2">
        <v>3</v>
      </c>
      <c r="CF144" s="2">
        <v>83</v>
      </c>
      <c r="CG144" s="2">
        <v>42</v>
      </c>
      <c r="CH144" s="2">
        <v>8</v>
      </c>
      <c r="CI144" s="1">
        <v>0</v>
      </c>
      <c r="CJ144" s="2">
        <v>1</v>
      </c>
      <c r="CK144" s="1">
        <v>0</v>
      </c>
      <c r="CL144" s="1">
        <v>0</v>
      </c>
      <c r="CM144" s="1">
        <v>0</v>
      </c>
      <c r="CN144" s="1">
        <v>0</v>
      </c>
      <c r="CO144" s="1">
        <v>0</v>
      </c>
      <c r="CP144" s="1">
        <v>0</v>
      </c>
      <c r="CQ144" s="2">
        <v>8</v>
      </c>
      <c r="CR144" s="2">
        <v>55</v>
      </c>
      <c r="CS144" s="2">
        <v>0.38246999999999998</v>
      </c>
      <c r="CT144" s="2">
        <v>0.31111</v>
      </c>
      <c r="CU144" s="1" t="s">
        <v>6</v>
      </c>
    </row>
    <row r="145" spans="1:99" s="1" customFormat="1" x14ac:dyDescent="0.25">
      <c r="A145" s="1" t="s">
        <v>366</v>
      </c>
      <c r="B145" s="1" t="s">
        <v>896</v>
      </c>
      <c r="C145" s="1" t="s">
        <v>897</v>
      </c>
      <c r="D145" s="1">
        <v>1930</v>
      </c>
      <c r="E145" s="1">
        <f t="shared" si="44"/>
        <v>85</v>
      </c>
      <c r="F145" s="1">
        <v>10</v>
      </c>
      <c r="G145" s="1">
        <v>13</v>
      </c>
      <c r="H145" s="1">
        <v>1899</v>
      </c>
      <c r="I145" s="1">
        <v>3663</v>
      </c>
      <c r="J145" s="1">
        <v>2442</v>
      </c>
      <c r="K145" s="1">
        <v>3663</v>
      </c>
      <c r="L145" s="1">
        <f t="shared" si="45"/>
        <v>159559913.70000002</v>
      </c>
      <c r="M145" s="1">
        <v>440</v>
      </c>
      <c r="N145" s="1">
        <f t="shared" si="46"/>
        <v>19166400</v>
      </c>
      <c r="O145" s="1">
        <f t="shared" si="47"/>
        <v>0.6875</v>
      </c>
      <c r="P145" s="1">
        <f t="shared" si="48"/>
        <v>1780618.4000000001</v>
      </c>
      <c r="Q145" s="1">
        <f t="shared" si="49"/>
        <v>1.7806184</v>
      </c>
      <c r="R145" s="1">
        <v>0</v>
      </c>
      <c r="S145" s="1">
        <f t="shared" si="50"/>
        <v>0</v>
      </c>
      <c r="T145" s="1">
        <f t="shared" si="51"/>
        <v>0</v>
      </c>
      <c r="U145" s="1">
        <f t="shared" si="52"/>
        <v>0</v>
      </c>
      <c r="V145" s="1">
        <v>77603.905662000005</v>
      </c>
      <c r="W145" s="1">
        <f t="shared" si="53"/>
        <v>23.6536704457776</v>
      </c>
      <c r="X145" s="1">
        <f t="shared" si="54"/>
        <v>14.69771410894883</v>
      </c>
      <c r="Y145" s="1">
        <f t="shared" si="55"/>
        <v>5.000437511571068</v>
      </c>
      <c r="Z145" s="1">
        <f t="shared" si="56"/>
        <v>8.3249808884297529</v>
      </c>
      <c r="AA145" s="1">
        <f t="shared" si="57"/>
        <v>7.8527318916672018</v>
      </c>
      <c r="AB145" s="1">
        <f t="shared" si="58"/>
        <v>2.4974942665289257</v>
      </c>
      <c r="AC145" s="1">
        <v>10</v>
      </c>
      <c r="AD145" s="1">
        <f t="shared" si="59"/>
        <v>0.83249808884297527</v>
      </c>
      <c r="AE145" s="1">
        <v>52.564300000000003</v>
      </c>
      <c r="AF145" s="1">
        <f t="shared" si="60"/>
        <v>0</v>
      </c>
      <c r="AG145" s="1">
        <f t="shared" si="61"/>
        <v>0.16852270437006889</v>
      </c>
      <c r="AH145" s="1">
        <f t="shared" si="62"/>
        <v>0.59114372666274606</v>
      </c>
      <c r="AI145" s="1">
        <f t="shared" si="63"/>
        <v>106373275.8</v>
      </c>
      <c r="AJ145" s="1">
        <f t="shared" si="64"/>
        <v>3012158.16</v>
      </c>
      <c r="AK145" s="1">
        <f t="shared" si="65"/>
        <v>3.0121581600000003</v>
      </c>
      <c r="AL145" s="1" t="s">
        <v>898</v>
      </c>
      <c r="AM145" s="1" t="s">
        <v>2</v>
      </c>
      <c r="AN145" s="1" t="s">
        <v>369</v>
      </c>
      <c r="AO145" s="1" t="s">
        <v>899</v>
      </c>
      <c r="AP145" s="1" t="s">
        <v>765</v>
      </c>
      <c r="AQ145" s="1" t="s">
        <v>757</v>
      </c>
      <c r="AR145" s="1" t="s">
        <v>766</v>
      </c>
      <c r="AS145" s="1">
        <v>1</v>
      </c>
      <c r="AT145" s="1" t="s">
        <v>767</v>
      </c>
      <c r="AU145" s="1" t="s">
        <v>768</v>
      </c>
      <c r="AV145" s="1">
        <v>7</v>
      </c>
      <c r="AW145" s="2">
        <v>81</v>
      </c>
      <c r="AX145" s="2">
        <v>17</v>
      </c>
      <c r="AY145" s="2">
        <v>1</v>
      </c>
      <c r="AZ145" s="2">
        <v>3.3</v>
      </c>
      <c r="BA145" s="2">
        <v>22.8</v>
      </c>
      <c r="BB145" s="2">
        <v>0.2</v>
      </c>
      <c r="BC145" s="2">
        <v>0.1</v>
      </c>
      <c r="BD145" s="1">
        <v>0</v>
      </c>
      <c r="BE145" s="2">
        <v>0.3</v>
      </c>
      <c r="BF145" s="2">
        <v>47.4</v>
      </c>
      <c r="BG145" s="2">
        <v>0.2</v>
      </c>
      <c r="BH145" s="2">
        <v>1.1000000000000001</v>
      </c>
      <c r="BI145" s="1">
        <v>0</v>
      </c>
      <c r="BJ145" s="1">
        <v>0</v>
      </c>
      <c r="BK145" s="2">
        <v>19.899999999999999</v>
      </c>
      <c r="BL145" s="2">
        <v>4.5999999999999996</v>
      </c>
      <c r="BM145" s="1">
        <v>0</v>
      </c>
      <c r="BN145" s="2">
        <v>0.1</v>
      </c>
      <c r="BO145" s="2">
        <v>5996</v>
      </c>
      <c r="BP145" s="2">
        <v>998</v>
      </c>
      <c r="BQ145" s="2">
        <v>32</v>
      </c>
      <c r="BR145" s="2">
        <v>5</v>
      </c>
      <c r="BS145" s="2">
        <v>0.16</v>
      </c>
      <c r="BT145" s="2">
        <v>0.03</v>
      </c>
      <c r="BU145" s="2">
        <v>11228</v>
      </c>
      <c r="BV145" s="2">
        <v>60</v>
      </c>
      <c r="BW145" s="2">
        <v>0.28999999999999998</v>
      </c>
      <c r="BX145" s="2">
        <v>58675</v>
      </c>
      <c r="BY145" s="2">
        <v>4725</v>
      </c>
      <c r="BZ145" s="2">
        <v>312</v>
      </c>
      <c r="CA145" s="2">
        <v>25</v>
      </c>
      <c r="CB145" s="2">
        <v>1.27</v>
      </c>
      <c r="CC145" s="2">
        <v>0.11</v>
      </c>
      <c r="CD145" s="2">
        <v>5</v>
      </c>
      <c r="CE145" s="2">
        <v>6</v>
      </c>
      <c r="CF145" s="2">
        <v>36</v>
      </c>
      <c r="CG145" s="2">
        <v>18</v>
      </c>
      <c r="CH145" s="2">
        <v>30</v>
      </c>
      <c r="CI145" s="2">
        <v>16</v>
      </c>
      <c r="CJ145" s="2">
        <v>29</v>
      </c>
      <c r="CK145" s="1">
        <v>0</v>
      </c>
      <c r="CL145" s="1">
        <v>0</v>
      </c>
      <c r="CM145" s="1">
        <v>0</v>
      </c>
      <c r="CN145" s="1">
        <v>0</v>
      </c>
      <c r="CO145" s="1">
        <v>0</v>
      </c>
      <c r="CP145" s="1">
        <v>0</v>
      </c>
      <c r="CQ145" s="2">
        <v>13</v>
      </c>
      <c r="CR145" s="2">
        <v>46</v>
      </c>
      <c r="CS145" s="2">
        <v>0.63880000000000003</v>
      </c>
      <c r="CT145" s="2">
        <v>0.43724000000000002</v>
      </c>
      <c r="CU145" s="1" t="s">
        <v>17</v>
      </c>
    </row>
    <row r="146" spans="1:99" s="1" customFormat="1" x14ac:dyDescent="0.25">
      <c r="A146" s="1" t="s">
        <v>900</v>
      </c>
      <c r="B146" s="1" t="s">
        <v>901</v>
      </c>
      <c r="C146" s="1" t="s">
        <v>902</v>
      </c>
      <c r="D146" s="1">
        <v>1931</v>
      </c>
      <c r="E146" s="1">
        <f t="shared" si="44"/>
        <v>84</v>
      </c>
      <c r="F146" s="1">
        <v>10</v>
      </c>
      <c r="G146" s="1">
        <v>17</v>
      </c>
      <c r="H146" s="1">
        <v>4000</v>
      </c>
      <c r="I146" s="1">
        <v>3985000</v>
      </c>
      <c r="J146" s="1">
        <v>1810000</v>
      </c>
      <c r="K146" s="1">
        <v>3985000</v>
      </c>
      <c r="L146" s="1">
        <f t="shared" si="45"/>
        <v>173586201500</v>
      </c>
      <c r="M146" s="1">
        <v>280000</v>
      </c>
      <c r="N146" s="1">
        <f t="shared" si="46"/>
        <v>12196800000</v>
      </c>
      <c r="O146" s="1">
        <f t="shared" si="47"/>
        <v>437.5</v>
      </c>
      <c r="P146" s="1">
        <f t="shared" si="48"/>
        <v>1133120800</v>
      </c>
      <c r="Q146" s="1">
        <f t="shared" si="49"/>
        <v>1133.1208000000001</v>
      </c>
      <c r="R146" s="1">
        <v>1980</v>
      </c>
      <c r="S146" s="1">
        <f t="shared" si="50"/>
        <v>5128.1801999999998</v>
      </c>
      <c r="T146" s="1">
        <f t="shared" si="51"/>
        <v>1267200</v>
      </c>
      <c r="U146" s="1">
        <f t="shared" si="52"/>
        <v>55202400000</v>
      </c>
      <c r="V146" s="1">
        <v>380004.07373</v>
      </c>
      <c r="W146" s="1">
        <f t="shared" si="53"/>
        <v>115.825241672904</v>
      </c>
      <c r="X146" s="1">
        <f t="shared" si="54"/>
        <v>71.970491540019623</v>
      </c>
      <c r="Y146" s="1">
        <f t="shared" si="55"/>
        <v>0.97064405818226429</v>
      </c>
      <c r="Z146" s="1">
        <f t="shared" si="56"/>
        <v>14.232110184638593</v>
      </c>
      <c r="AA146" s="1">
        <f t="shared" si="57"/>
        <v>5.1879111317673372E-2</v>
      </c>
      <c r="AB146" s="1">
        <f t="shared" si="58"/>
        <v>4.2696330553915782</v>
      </c>
      <c r="AC146" s="1">
        <v>10</v>
      </c>
      <c r="AD146" s="1">
        <f t="shared" si="59"/>
        <v>1.4232110184638593</v>
      </c>
      <c r="AE146" s="1">
        <v>18.362300000000001</v>
      </c>
      <c r="AF146" s="1">
        <f t="shared" si="60"/>
        <v>4.5257142857142858</v>
      </c>
      <c r="AG146" s="1">
        <f t="shared" si="61"/>
        <v>1.1420675571137039E-2</v>
      </c>
      <c r="AH146" s="1">
        <f t="shared" si="62"/>
        <v>0.50753444819552895</v>
      </c>
      <c r="AI146" s="1">
        <f t="shared" si="63"/>
        <v>78843419000</v>
      </c>
      <c r="AJ146" s="1">
        <f t="shared" si="64"/>
        <v>2232598800</v>
      </c>
      <c r="AK146" s="1">
        <f t="shared" si="65"/>
        <v>2232.5988000000002</v>
      </c>
      <c r="AL146" s="1" t="s">
        <v>903</v>
      </c>
      <c r="AM146" s="1" t="s">
        <v>2</v>
      </c>
      <c r="AN146" s="1" t="s">
        <v>904</v>
      </c>
      <c r="AO146" s="1" t="s">
        <v>905</v>
      </c>
      <c r="AP146" s="1" t="s">
        <v>906</v>
      </c>
      <c r="AQ146" s="1" t="s">
        <v>907</v>
      </c>
      <c r="AR146" s="1" t="s">
        <v>908</v>
      </c>
      <c r="AS146" s="1">
        <v>1</v>
      </c>
      <c r="AT146" s="1" t="s">
        <v>909</v>
      </c>
      <c r="AU146" s="1" t="s">
        <v>910</v>
      </c>
      <c r="AV146" s="1">
        <v>8</v>
      </c>
      <c r="AW146" s="2">
        <v>100</v>
      </c>
      <c r="AX146" s="1">
        <v>0</v>
      </c>
      <c r="AY146" s="1">
        <v>0</v>
      </c>
      <c r="AZ146" s="2">
        <v>34.6</v>
      </c>
      <c r="BA146" s="2">
        <v>12.4</v>
      </c>
      <c r="BB146" s="2">
        <v>0.2</v>
      </c>
      <c r="BC146" s="2">
        <v>0.4</v>
      </c>
      <c r="BD146" s="1">
        <v>0</v>
      </c>
      <c r="BE146" s="2">
        <v>0.5</v>
      </c>
      <c r="BF146" s="2">
        <v>38.200000000000003</v>
      </c>
      <c r="BG146" s="2">
        <v>2.8</v>
      </c>
      <c r="BH146" s="2">
        <v>1.9</v>
      </c>
      <c r="BI146" s="2">
        <v>0.7</v>
      </c>
      <c r="BJ146" s="1">
        <v>0</v>
      </c>
      <c r="BK146" s="2">
        <v>6</v>
      </c>
      <c r="BL146" s="2">
        <v>2.2999999999999998</v>
      </c>
      <c r="BM146" s="1">
        <v>0</v>
      </c>
      <c r="BN146" s="2">
        <v>0.2</v>
      </c>
      <c r="BO146" s="2">
        <v>3089</v>
      </c>
      <c r="BP146" s="2">
        <v>340</v>
      </c>
      <c r="BQ146" s="2">
        <v>17</v>
      </c>
      <c r="BR146" s="2">
        <v>2</v>
      </c>
      <c r="BS146" s="2">
        <v>0.13</v>
      </c>
      <c r="BT146" s="2">
        <v>0.01</v>
      </c>
      <c r="BU146" s="2">
        <v>5627</v>
      </c>
      <c r="BV146" s="2">
        <v>31</v>
      </c>
      <c r="BW146" s="2">
        <v>0.24</v>
      </c>
      <c r="BX146" s="2">
        <v>21465</v>
      </c>
      <c r="BY146" s="2">
        <v>1247</v>
      </c>
      <c r="BZ146" s="2">
        <v>119</v>
      </c>
      <c r="CA146" s="2">
        <v>7</v>
      </c>
      <c r="CB146" s="2">
        <v>1.33</v>
      </c>
      <c r="CC146" s="2">
        <v>0.08</v>
      </c>
      <c r="CD146" s="2">
        <v>3</v>
      </c>
      <c r="CE146" s="2">
        <v>6</v>
      </c>
      <c r="CF146" s="2">
        <v>9</v>
      </c>
      <c r="CG146" s="2">
        <v>12</v>
      </c>
      <c r="CH146" s="2">
        <v>52</v>
      </c>
      <c r="CI146" s="2">
        <v>30</v>
      </c>
      <c r="CJ146" s="2">
        <v>63</v>
      </c>
      <c r="CK146" s="1">
        <v>0</v>
      </c>
      <c r="CL146" s="2">
        <v>1</v>
      </c>
      <c r="CM146" s="1">
        <v>0</v>
      </c>
      <c r="CN146" s="2">
        <v>1</v>
      </c>
      <c r="CO146" s="1">
        <v>0</v>
      </c>
      <c r="CP146" s="1">
        <v>0</v>
      </c>
      <c r="CQ146" s="2">
        <v>5</v>
      </c>
      <c r="CR146" s="2">
        <v>17</v>
      </c>
      <c r="CS146" s="1">
        <v>0</v>
      </c>
      <c r="CT146" s="1">
        <v>0</v>
      </c>
      <c r="CU146" s="1" t="s">
        <v>17</v>
      </c>
    </row>
    <row r="147" spans="1:99" s="1" customFormat="1" x14ac:dyDescent="0.25">
      <c r="A147" s="1" t="s">
        <v>911</v>
      </c>
      <c r="B147" s="1" t="s">
        <v>912</v>
      </c>
      <c r="C147" s="1" t="s">
        <v>913</v>
      </c>
      <c r="D147" s="1">
        <v>1953</v>
      </c>
      <c r="E147" s="1">
        <f t="shared" si="44"/>
        <v>62</v>
      </c>
      <c r="F147" s="1">
        <v>35</v>
      </c>
      <c r="G147" s="1">
        <v>60</v>
      </c>
      <c r="H147" s="1">
        <v>20400</v>
      </c>
      <c r="I147" s="1">
        <v>20600</v>
      </c>
      <c r="J147" s="1">
        <v>8050</v>
      </c>
      <c r="K147" s="1">
        <v>20600</v>
      </c>
      <c r="L147" s="1">
        <f t="shared" si="45"/>
        <v>897333940</v>
      </c>
      <c r="M147" s="1">
        <v>805</v>
      </c>
      <c r="N147" s="1">
        <f t="shared" si="46"/>
        <v>35065800</v>
      </c>
      <c r="O147" s="1">
        <f t="shared" si="47"/>
        <v>1.2578125</v>
      </c>
      <c r="P147" s="1">
        <f t="shared" si="48"/>
        <v>3257722.3000000003</v>
      </c>
      <c r="Q147" s="1">
        <f t="shared" si="49"/>
        <v>3.2577223000000002</v>
      </c>
      <c r="R147" s="1">
        <v>1820</v>
      </c>
      <c r="S147" s="1">
        <f t="shared" si="50"/>
        <v>4713.7817999999997</v>
      </c>
      <c r="T147" s="1">
        <f t="shared" si="51"/>
        <v>1164800</v>
      </c>
      <c r="U147" s="1">
        <f t="shared" si="52"/>
        <v>50741600000</v>
      </c>
      <c r="V147" s="1">
        <v>69944.323122999995</v>
      </c>
      <c r="W147" s="1">
        <f t="shared" si="53"/>
        <v>21.319029687890396</v>
      </c>
      <c r="X147" s="1">
        <f t="shared" si="54"/>
        <v>13.247035133557462</v>
      </c>
      <c r="Y147" s="1">
        <f t="shared" si="55"/>
        <v>3.3320023202408398</v>
      </c>
      <c r="Z147" s="1">
        <f t="shared" si="56"/>
        <v>25.590003365102181</v>
      </c>
      <c r="AA147" s="1">
        <f t="shared" si="57"/>
        <v>2.1470365707617107</v>
      </c>
      <c r="AB147" s="1">
        <f t="shared" si="58"/>
        <v>2.1934288598659015</v>
      </c>
      <c r="AC147" s="1">
        <v>35</v>
      </c>
      <c r="AD147" s="1">
        <f t="shared" si="59"/>
        <v>0.73114295328863377</v>
      </c>
      <c r="AE147" s="1">
        <v>374.65300000000002</v>
      </c>
      <c r="AF147" s="1">
        <f t="shared" si="60"/>
        <v>1446.9565217391305</v>
      </c>
      <c r="AG147" s="1">
        <f t="shared" si="61"/>
        <v>0.38297807840065012</v>
      </c>
      <c r="AH147" s="1">
        <f t="shared" si="62"/>
        <v>0.32808476829782407</v>
      </c>
      <c r="AI147" s="1">
        <f t="shared" si="63"/>
        <v>350657195</v>
      </c>
      <c r="AJ147" s="1">
        <f t="shared" si="64"/>
        <v>9929514</v>
      </c>
      <c r="AK147" s="1">
        <f t="shared" si="65"/>
        <v>9.9295139999999993</v>
      </c>
      <c r="AL147" s="1" t="s">
        <v>914</v>
      </c>
      <c r="AM147" s="1" t="s">
        <v>2</v>
      </c>
      <c r="AN147" s="1" t="s">
        <v>2</v>
      </c>
      <c r="AO147" s="1" t="s">
        <v>915</v>
      </c>
      <c r="AP147" s="1" t="s">
        <v>482</v>
      </c>
      <c r="AQ147" s="1" t="s">
        <v>64</v>
      </c>
      <c r="AR147" s="1" t="s">
        <v>483</v>
      </c>
      <c r="AS147" s="1">
        <v>2</v>
      </c>
      <c r="AT147" s="1" t="s">
        <v>484</v>
      </c>
      <c r="AU147" s="1" t="s">
        <v>485</v>
      </c>
      <c r="AV147" s="1">
        <v>6</v>
      </c>
      <c r="AW147" s="2">
        <v>78</v>
      </c>
      <c r="AX147" s="2">
        <v>21</v>
      </c>
      <c r="AY147" s="2">
        <v>1</v>
      </c>
      <c r="AZ147" s="2">
        <v>13.3</v>
      </c>
      <c r="BA147" s="2">
        <v>12.9</v>
      </c>
      <c r="BB147" s="2">
        <v>0.3</v>
      </c>
      <c r="BC147" s="2">
        <v>0.3</v>
      </c>
      <c r="BD147" s="2">
        <v>0.2</v>
      </c>
      <c r="BE147" s="2">
        <v>0.4</v>
      </c>
      <c r="BF147" s="2">
        <v>23.3</v>
      </c>
      <c r="BG147" s="2">
        <v>0.3</v>
      </c>
      <c r="BH147" s="2">
        <v>0.3</v>
      </c>
      <c r="BI147" s="2">
        <v>0.2</v>
      </c>
      <c r="BJ147" s="1">
        <v>0</v>
      </c>
      <c r="BK147" s="2">
        <v>16.5</v>
      </c>
      <c r="BL147" s="2">
        <v>31.7</v>
      </c>
      <c r="BM147" s="1">
        <v>0</v>
      </c>
      <c r="BN147" s="2">
        <v>0.2</v>
      </c>
      <c r="BO147" s="2">
        <v>14712</v>
      </c>
      <c r="BP147" s="2">
        <v>5436</v>
      </c>
      <c r="BQ147" s="2">
        <v>3</v>
      </c>
      <c r="BR147" s="2">
        <v>1</v>
      </c>
      <c r="BS147" s="2">
        <v>0.04</v>
      </c>
      <c r="BT147" s="2">
        <v>0.02</v>
      </c>
      <c r="BU147" s="2">
        <v>31912</v>
      </c>
      <c r="BV147" s="2">
        <v>7</v>
      </c>
      <c r="BW147" s="2">
        <v>0.09</v>
      </c>
      <c r="BX147" s="2">
        <v>1299638</v>
      </c>
      <c r="BY147" s="2">
        <v>105159</v>
      </c>
      <c r="BZ147" s="2">
        <v>287</v>
      </c>
      <c r="CA147" s="2">
        <v>23</v>
      </c>
      <c r="CB147" s="2">
        <v>3.99</v>
      </c>
      <c r="CC147" s="2">
        <v>0.34</v>
      </c>
      <c r="CD147" s="2">
        <v>6</v>
      </c>
      <c r="CE147" s="2">
        <v>5</v>
      </c>
      <c r="CF147" s="2">
        <v>72</v>
      </c>
      <c r="CG147" s="2">
        <v>64</v>
      </c>
      <c r="CH147" s="2">
        <v>9</v>
      </c>
      <c r="CI147" s="2">
        <v>2</v>
      </c>
      <c r="CJ147" s="2">
        <v>1</v>
      </c>
      <c r="CK147" s="1">
        <v>0</v>
      </c>
      <c r="CL147" s="1">
        <v>0</v>
      </c>
      <c r="CM147" s="1">
        <v>0</v>
      </c>
      <c r="CN147" s="1">
        <v>0</v>
      </c>
      <c r="CO147" s="1">
        <v>0</v>
      </c>
      <c r="CP147" s="1">
        <v>0</v>
      </c>
      <c r="CQ147" s="2">
        <v>11</v>
      </c>
      <c r="CR147" s="2">
        <v>31</v>
      </c>
      <c r="CS147" s="1">
        <v>0</v>
      </c>
      <c r="CT147" s="1">
        <v>0</v>
      </c>
      <c r="CU147" s="1" t="s">
        <v>17</v>
      </c>
    </row>
    <row r="148" spans="1:99" s="1" customFormat="1" x14ac:dyDescent="0.25">
      <c r="A148" s="1" t="s">
        <v>916</v>
      </c>
      <c r="B148" s="1" t="s">
        <v>917</v>
      </c>
      <c r="C148" s="1" t="s">
        <v>918</v>
      </c>
      <c r="D148" s="1">
        <v>1940</v>
      </c>
      <c r="E148" s="1">
        <f t="shared" si="44"/>
        <v>75</v>
      </c>
      <c r="F148" s="1">
        <v>14</v>
      </c>
      <c r="G148" s="1">
        <v>16</v>
      </c>
      <c r="H148" s="1">
        <v>5600</v>
      </c>
      <c r="I148" s="1">
        <v>177500</v>
      </c>
      <c r="J148" s="1">
        <v>106000</v>
      </c>
      <c r="K148" s="1">
        <v>177500</v>
      </c>
      <c r="L148" s="1">
        <f t="shared" si="45"/>
        <v>7731882250</v>
      </c>
      <c r="M148" s="1">
        <v>10925</v>
      </c>
      <c r="N148" s="1">
        <f t="shared" si="46"/>
        <v>475893000</v>
      </c>
      <c r="O148" s="1">
        <f t="shared" si="47"/>
        <v>17.0703125</v>
      </c>
      <c r="P148" s="1">
        <f t="shared" si="48"/>
        <v>44211945.5</v>
      </c>
      <c r="Q148" s="1">
        <f t="shared" si="49"/>
        <v>44.211945499999999</v>
      </c>
      <c r="R148" s="1">
        <v>899</v>
      </c>
      <c r="S148" s="1">
        <f t="shared" si="50"/>
        <v>2328.4010099999996</v>
      </c>
      <c r="T148" s="1">
        <f t="shared" si="51"/>
        <v>575360</v>
      </c>
      <c r="U148" s="1">
        <f t="shared" si="52"/>
        <v>25064120000</v>
      </c>
      <c r="V148" s="1">
        <v>277207.36083000002</v>
      </c>
      <c r="W148" s="1">
        <f t="shared" si="53"/>
        <v>84.492803580984003</v>
      </c>
      <c r="X148" s="1">
        <f t="shared" si="54"/>
        <v>52.501410897037026</v>
      </c>
      <c r="Y148" s="1">
        <f t="shared" si="55"/>
        <v>3.5846338285480686</v>
      </c>
      <c r="Z148" s="1">
        <f t="shared" si="56"/>
        <v>16.247102289800438</v>
      </c>
      <c r="AA148" s="1">
        <f t="shared" si="57"/>
        <v>0.64622200649813588</v>
      </c>
      <c r="AB148" s="1">
        <f t="shared" si="58"/>
        <v>3.481521919242951</v>
      </c>
      <c r="AC148" s="1">
        <v>14</v>
      </c>
      <c r="AD148" s="1">
        <f t="shared" si="59"/>
        <v>1.160507306414317</v>
      </c>
      <c r="AE148" s="1">
        <v>53.018700000000003</v>
      </c>
      <c r="AF148" s="1">
        <f t="shared" si="60"/>
        <v>52.664530892448511</v>
      </c>
      <c r="AG148" s="1">
        <f t="shared" si="61"/>
        <v>6.600346035629269E-2</v>
      </c>
      <c r="AH148" s="1">
        <f t="shared" si="62"/>
        <v>0.33814397109940825</v>
      </c>
      <c r="AI148" s="1">
        <f t="shared" si="63"/>
        <v>4617349400</v>
      </c>
      <c r="AJ148" s="1">
        <f t="shared" si="64"/>
        <v>130748880</v>
      </c>
      <c r="AK148" s="1">
        <f t="shared" si="65"/>
        <v>130.74888000000001</v>
      </c>
      <c r="AL148" s="1" t="s">
        <v>919</v>
      </c>
      <c r="AM148" s="1" t="s">
        <v>920</v>
      </c>
      <c r="AN148" s="1" t="s">
        <v>921</v>
      </c>
      <c r="AO148" s="1" t="s">
        <v>922</v>
      </c>
      <c r="AP148" s="1" t="s">
        <v>923</v>
      </c>
      <c r="AQ148" s="1" t="s">
        <v>924</v>
      </c>
      <c r="AR148" s="1" t="s">
        <v>925</v>
      </c>
      <c r="AS148" s="1">
        <v>3</v>
      </c>
      <c r="AT148" s="1" t="s">
        <v>926</v>
      </c>
      <c r="AU148" s="1" t="s">
        <v>927</v>
      </c>
      <c r="AV148" s="1">
        <v>6</v>
      </c>
      <c r="AW148" s="2">
        <v>83</v>
      </c>
      <c r="AX148" s="2">
        <v>17</v>
      </c>
      <c r="AY148" s="2">
        <v>1</v>
      </c>
      <c r="AZ148" s="2">
        <v>5.8</v>
      </c>
      <c r="BA148" s="2">
        <v>6.9</v>
      </c>
      <c r="BB148" s="2">
        <v>0.1</v>
      </c>
      <c r="BC148" s="2">
        <v>0.1</v>
      </c>
      <c r="BD148" s="2">
        <v>0.1</v>
      </c>
      <c r="BE148" s="2">
        <v>0.4</v>
      </c>
      <c r="BF148" s="2">
        <v>5.6</v>
      </c>
      <c r="BG148" s="1">
        <v>0</v>
      </c>
      <c r="BH148" s="2">
        <v>0.1</v>
      </c>
      <c r="BI148" s="1">
        <v>0</v>
      </c>
      <c r="BJ148" s="1">
        <v>0</v>
      </c>
      <c r="BK148" s="2">
        <v>8.8000000000000007</v>
      </c>
      <c r="BL148" s="2">
        <v>72.2</v>
      </c>
      <c r="BM148" s="1">
        <v>0</v>
      </c>
      <c r="BN148" s="1">
        <v>0</v>
      </c>
      <c r="BO148" s="2">
        <v>2948</v>
      </c>
      <c r="BP148" s="2">
        <v>1579</v>
      </c>
      <c r="BQ148" s="2">
        <v>1</v>
      </c>
      <c r="BR148" s="2">
        <v>1</v>
      </c>
      <c r="BS148" s="2">
        <v>0.02</v>
      </c>
      <c r="BT148" s="2">
        <v>0.01</v>
      </c>
      <c r="BU148" s="2">
        <v>8066</v>
      </c>
      <c r="BV148" s="2">
        <v>3</v>
      </c>
      <c r="BW148" s="2">
        <v>0.05</v>
      </c>
      <c r="BX148" s="2">
        <v>1020052</v>
      </c>
      <c r="BY148" s="2">
        <v>81552</v>
      </c>
      <c r="BZ148" s="2">
        <v>325</v>
      </c>
      <c r="CA148" s="2">
        <v>26</v>
      </c>
      <c r="CB148" s="2">
        <v>22</v>
      </c>
      <c r="CC148" s="2">
        <v>1.82</v>
      </c>
      <c r="CD148" s="2">
        <v>1</v>
      </c>
      <c r="CE148" s="2">
        <v>2</v>
      </c>
      <c r="CF148" s="2">
        <v>87</v>
      </c>
      <c r="CG148" s="2">
        <v>67</v>
      </c>
      <c r="CH148" s="2">
        <v>7</v>
      </c>
      <c r="CI148" s="1">
        <v>0</v>
      </c>
      <c r="CJ148" s="2">
        <v>1</v>
      </c>
      <c r="CK148" s="1">
        <v>0</v>
      </c>
      <c r="CL148" s="1">
        <v>0</v>
      </c>
      <c r="CM148" s="1">
        <v>0</v>
      </c>
      <c r="CN148" s="1">
        <v>0</v>
      </c>
      <c r="CO148" s="1">
        <v>0</v>
      </c>
      <c r="CP148" s="1">
        <v>0</v>
      </c>
      <c r="CQ148" s="2">
        <v>5</v>
      </c>
      <c r="CR148" s="2">
        <v>30</v>
      </c>
      <c r="CS148" s="1">
        <v>0</v>
      </c>
      <c r="CT148" s="1">
        <v>0</v>
      </c>
      <c r="CU148" s="1" t="s">
        <v>17</v>
      </c>
    </row>
    <row r="149" spans="1:99" s="1" customFormat="1" x14ac:dyDescent="0.25">
      <c r="A149" s="1" t="s">
        <v>928</v>
      </c>
      <c r="B149" s="1" t="s">
        <v>929</v>
      </c>
      <c r="C149" s="1" t="s">
        <v>930</v>
      </c>
      <c r="D149" s="1">
        <v>1941</v>
      </c>
      <c r="E149" s="1">
        <f t="shared" si="44"/>
        <v>74</v>
      </c>
      <c r="F149" s="1">
        <v>20</v>
      </c>
      <c r="G149" s="1">
        <v>33</v>
      </c>
      <c r="H149" s="1">
        <v>5600</v>
      </c>
      <c r="I149" s="1">
        <v>95500</v>
      </c>
      <c r="J149" s="1">
        <v>6500</v>
      </c>
      <c r="K149" s="1">
        <v>95500</v>
      </c>
      <c r="L149" s="1">
        <f t="shared" si="45"/>
        <v>4159970450</v>
      </c>
      <c r="M149" s="1">
        <v>3850</v>
      </c>
      <c r="N149" s="1">
        <f t="shared" si="46"/>
        <v>167706000</v>
      </c>
      <c r="O149" s="1">
        <f t="shared" si="47"/>
        <v>6.015625</v>
      </c>
      <c r="P149" s="1">
        <f t="shared" si="48"/>
        <v>15580411</v>
      </c>
      <c r="Q149" s="1">
        <f t="shared" si="49"/>
        <v>15.580411000000002</v>
      </c>
      <c r="R149" s="1">
        <v>1160</v>
      </c>
      <c r="S149" s="1">
        <f t="shared" si="50"/>
        <v>3004.3883999999998</v>
      </c>
      <c r="T149" s="1">
        <f t="shared" si="51"/>
        <v>742400</v>
      </c>
      <c r="U149" s="1">
        <f t="shared" si="52"/>
        <v>32340800000</v>
      </c>
      <c r="V149" s="1">
        <v>132255.57923</v>
      </c>
      <c r="W149" s="1">
        <f t="shared" si="53"/>
        <v>40.311500549304</v>
      </c>
      <c r="X149" s="1">
        <f t="shared" si="54"/>
        <v>25.048413172686622</v>
      </c>
      <c r="Y149" s="1">
        <f t="shared" si="55"/>
        <v>2.8809412421934906</v>
      </c>
      <c r="Z149" s="1">
        <f t="shared" si="56"/>
        <v>24.805137860303148</v>
      </c>
      <c r="AA149" s="1">
        <f t="shared" si="57"/>
        <v>5.0278636988662466</v>
      </c>
      <c r="AB149" s="1">
        <f t="shared" si="58"/>
        <v>3.7207706790454722</v>
      </c>
      <c r="AC149" s="1">
        <v>20</v>
      </c>
      <c r="AD149" s="1">
        <f t="shared" si="59"/>
        <v>1.2402568930151574</v>
      </c>
      <c r="AE149" s="1">
        <v>103.84</v>
      </c>
      <c r="AF149" s="1">
        <f t="shared" si="60"/>
        <v>192.83116883116884</v>
      </c>
      <c r="AG149" s="1">
        <f t="shared" si="61"/>
        <v>0.16975117661740782</v>
      </c>
      <c r="AH149" s="1">
        <f t="shared" si="62"/>
        <v>1.9432713199178808</v>
      </c>
      <c r="AI149" s="1">
        <f t="shared" si="63"/>
        <v>283139350</v>
      </c>
      <c r="AJ149" s="1">
        <f t="shared" si="64"/>
        <v>8017620</v>
      </c>
      <c r="AK149" s="1">
        <f t="shared" si="65"/>
        <v>8.0176200000000009</v>
      </c>
      <c r="AL149" s="1" t="s">
        <v>931</v>
      </c>
      <c r="AM149" s="1" t="s">
        <v>932</v>
      </c>
      <c r="AN149" s="1" t="s">
        <v>2</v>
      </c>
      <c r="AO149" s="1" t="s">
        <v>933</v>
      </c>
      <c r="AP149" s="1" t="s">
        <v>934</v>
      </c>
      <c r="AQ149" s="1" t="s">
        <v>935</v>
      </c>
      <c r="AR149" s="1" t="s">
        <v>392</v>
      </c>
      <c r="AS149" s="1">
        <v>3</v>
      </c>
      <c r="AT149" s="1" t="s">
        <v>936</v>
      </c>
      <c r="AU149" s="1" t="s">
        <v>937</v>
      </c>
      <c r="AV149" s="1">
        <v>6</v>
      </c>
      <c r="AW149" s="2">
        <v>81</v>
      </c>
      <c r="AX149" s="2">
        <v>18</v>
      </c>
      <c r="AY149" s="2">
        <v>1</v>
      </c>
      <c r="AZ149" s="2">
        <v>4.9000000000000004</v>
      </c>
      <c r="BA149" s="2">
        <v>8.3000000000000007</v>
      </c>
      <c r="BB149" s="2">
        <v>0.1</v>
      </c>
      <c r="BC149" s="2">
        <v>0.1</v>
      </c>
      <c r="BD149" s="1">
        <v>0</v>
      </c>
      <c r="BE149" s="2">
        <v>0.3</v>
      </c>
      <c r="BF149" s="2">
        <v>4</v>
      </c>
      <c r="BG149" s="1">
        <v>0</v>
      </c>
      <c r="BH149" s="1">
        <v>0</v>
      </c>
      <c r="BI149" s="1">
        <v>0</v>
      </c>
      <c r="BJ149" s="2">
        <v>0.4</v>
      </c>
      <c r="BK149" s="2">
        <v>10.3</v>
      </c>
      <c r="BL149" s="2">
        <v>71.5</v>
      </c>
      <c r="BM149" s="1">
        <v>0</v>
      </c>
      <c r="BN149" s="1">
        <v>0</v>
      </c>
      <c r="BO149" s="2">
        <v>3200</v>
      </c>
      <c r="BP149" s="2">
        <v>1739</v>
      </c>
      <c r="BQ149" s="2">
        <v>1</v>
      </c>
      <c r="BR149" s="1">
        <v>0</v>
      </c>
      <c r="BS149" s="2">
        <v>0.01</v>
      </c>
      <c r="BT149" s="2">
        <v>0.01</v>
      </c>
      <c r="BU149" s="2">
        <v>9272</v>
      </c>
      <c r="BV149" s="2">
        <v>2</v>
      </c>
      <c r="BW149" s="2">
        <v>0.04</v>
      </c>
      <c r="BX149" s="2">
        <v>467170</v>
      </c>
      <c r="BY149" s="2">
        <v>27390</v>
      </c>
      <c r="BZ149" s="2">
        <v>94</v>
      </c>
      <c r="CA149" s="2">
        <v>5</v>
      </c>
      <c r="CB149" s="2">
        <v>5.28</v>
      </c>
      <c r="CC149" s="2">
        <v>0.32</v>
      </c>
      <c r="CD149" s="2">
        <v>1</v>
      </c>
      <c r="CE149" s="2">
        <v>1</v>
      </c>
      <c r="CF149" s="2">
        <v>85</v>
      </c>
      <c r="CG149" s="2">
        <v>66</v>
      </c>
      <c r="CH149" s="2">
        <v>8</v>
      </c>
      <c r="CI149" s="1">
        <v>0</v>
      </c>
      <c r="CJ149" s="1">
        <v>0</v>
      </c>
      <c r="CK149" s="1">
        <v>0</v>
      </c>
      <c r="CL149" s="1">
        <v>0</v>
      </c>
      <c r="CM149" s="1">
        <v>0</v>
      </c>
      <c r="CN149" s="1">
        <v>0</v>
      </c>
      <c r="CO149" s="1">
        <v>0</v>
      </c>
      <c r="CP149" s="1">
        <v>0</v>
      </c>
      <c r="CQ149" s="2">
        <v>6</v>
      </c>
      <c r="CR149" s="2">
        <v>32</v>
      </c>
      <c r="CS149" s="1">
        <v>0</v>
      </c>
      <c r="CT149" s="1">
        <v>0</v>
      </c>
      <c r="CU149" s="1" t="s">
        <v>17</v>
      </c>
    </row>
    <row r="150" spans="1:99" s="1" customFormat="1" x14ac:dyDescent="0.25">
      <c r="A150" s="1" t="s">
        <v>938</v>
      </c>
      <c r="B150" s="1" t="s">
        <v>939</v>
      </c>
      <c r="C150" s="1" t="s">
        <v>940</v>
      </c>
      <c r="D150" s="1">
        <v>1942</v>
      </c>
      <c r="E150" s="1">
        <f t="shared" si="44"/>
        <v>73</v>
      </c>
      <c r="F150" s="1">
        <v>12</v>
      </c>
      <c r="G150" s="1">
        <v>28</v>
      </c>
      <c r="H150" s="1">
        <v>2700</v>
      </c>
      <c r="I150" s="1">
        <v>91000</v>
      </c>
      <c r="J150" s="1">
        <v>12050</v>
      </c>
      <c r="K150" s="1">
        <v>91000</v>
      </c>
      <c r="L150" s="1">
        <f t="shared" si="45"/>
        <v>3963950900</v>
      </c>
      <c r="M150" s="1">
        <v>5100</v>
      </c>
      <c r="N150" s="1">
        <f t="shared" si="46"/>
        <v>222156000</v>
      </c>
      <c r="O150" s="1">
        <f t="shared" si="47"/>
        <v>7.96875</v>
      </c>
      <c r="P150" s="1">
        <f t="shared" si="48"/>
        <v>20638986</v>
      </c>
      <c r="Q150" s="1">
        <f t="shared" si="49"/>
        <v>20.638986000000003</v>
      </c>
      <c r="R150" s="1">
        <v>2800</v>
      </c>
      <c r="S150" s="1">
        <f t="shared" si="50"/>
        <v>7251.9719999999998</v>
      </c>
      <c r="T150" s="1">
        <f t="shared" si="51"/>
        <v>1792000</v>
      </c>
      <c r="U150" s="1">
        <f t="shared" si="52"/>
        <v>78064000000</v>
      </c>
      <c r="V150" s="1">
        <v>163247.51535</v>
      </c>
      <c r="W150" s="1">
        <f t="shared" si="53"/>
        <v>49.757842678679999</v>
      </c>
      <c r="X150" s="1">
        <f t="shared" si="54"/>
        <v>30.918099922197904</v>
      </c>
      <c r="Y150" s="1">
        <f t="shared" si="55"/>
        <v>3.0896711352815744</v>
      </c>
      <c r="Z150" s="1">
        <f t="shared" si="56"/>
        <v>17.843096292695222</v>
      </c>
      <c r="AA150" s="1">
        <f t="shared" si="57"/>
        <v>3.3476680206391065</v>
      </c>
      <c r="AB150" s="1">
        <f t="shared" si="58"/>
        <v>4.4607740731738055</v>
      </c>
      <c r="AC150" s="1">
        <v>12</v>
      </c>
      <c r="AD150" s="1">
        <f t="shared" si="59"/>
        <v>1.4869246910579352</v>
      </c>
      <c r="AE150" s="1">
        <v>7.8794000000000004</v>
      </c>
      <c r="AF150" s="1">
        <f t="shared" si="60"/>
        <v>351.37254901960785</v>
      </c>
      <c r="AG150" s="1">
        <f t="shared" si="61"/>
        <v>0.106092978974771</v>
      </c>
      <c r="AH150" s="1">
        <f t="shared" si="62"/>
        <v>1.3885745380239856</v>
      </c>
      <c r="AI150" s="1">
        <f t="shared" si="63"/>
        <v>524896795</v>
      </c>
      <c r="AJ150" s="1">
        <f t="shared" si="64"/>
        <v>14863434</v>
      </c>
      <c r="AK150" s="1">
        <f t="shared" si="65"/>
        <v>14.863434</v>
      </c>
      <c r="AL150" s="1" t="s">
        <v>941</v>
      </c>
      <c r="AM150" s="1" t="s">
        <v>2</v>
      </c>
      <c r="AN150" s="1" t="s">
        <v>2</v>
      </c>
      <c r="AO150" s="1" t="s">
        <v>942</v>
      </c>
      <c r="AP150" s="1" t="s">
        <v>943</v>
      </c>
      <c r="AQ150" s="1" t="s">
        <v>382</v>
      </c>
      <c r="AR150" s="1" t="s">
        <v>944</v>
      </c>
      <c r="AS150" s="1">
        <v>1</v>
      </c>
      <c r="AT150" s="1" t="s">
        <v>945</v>
      </c>
      <c r="AU150" s="1" t="s">
        <v>946</v>
      </c>
      <c r="AV150" s="1">
        <v>6</v>
      </c>
      <c r="AW150" s="2">
        <v>99</v>
      </c>
      <c r="AX150" s="2">
        <v>1</v>
      </c>
      <c r="AY150" s="1">
        <v>0</v>
      </c>
      <c r="AZ150" s="2">
        <v>0.5</v>
      </c>
      <c r="BA150" s="2">
        <v>2.9</v>
      </c>
      <c r="BB150" s="2">
        <v>0.2</v>
      </c>
      <c r="BC150" s="2">
        <v>0.1</v>
      </c>
      <c r="BD150" s="1">
        <v>0</v>
      </c>
      <c r="BE150" s="2">
        <v>0.6</v>
      </c>
      <c r="BF150" s="2">
        <v>1</v>
      </c>
      <c r="BG150" s="1">
        <v>0</v>
      </c>
      <c r="BH150" s="1">
        <v>0</v>
      </c>
      <c r="BI150" s="1">
        <v>0</v>
      </c>
      <c r="BJ150" s="1">
        <v>0</v>
      </c>
      <c r="BK150" s="2">
        <v>14.6</v>
      </c>
      <c r="BL150" s="2">
        <v>80</v>
      </c>
      <c r="BM150" s="1">
        <v>0</v>
      </c>
      <c r="BN150" s="1">
        <v>0</v>
      </c>
      <c r="BO150" s="2">
        <v>714</v>
      </c>
      <c r="BP150" s="2">
        <v>204</v>
      </c>
      <c r="BQ150" s="2">
        <v>4</v>
      </c>
      <c r="BR150" s="2">
        <v>1</v>
      </c>
      <c r="BS150" s="2">
        <v>0.1</v>
      </c>
      <c r="BT150" s="2">
        <v>0.03</v>
      </c>
      <c r="BU150" s="2">
        <v>2094</v>
      </c>
      <c r="BV150" s="2">
        <v>12</v>
      </c>
      <c r="BW150" s="2">
        <v>0.28000000000000003</v>
      </c>
      <c r="BX150" s="2">
        <v>109615</v>
      </c>
      <c r="BY150" s="2">
        <v>5951</v>
      </c>
      <c r="BZ150" s="2">
        <v>609</v>
      </c>
      <c r="CA150" s="2">
        <v>33</v>
      </c>
      <c r="CB150" s="2">
        <v>15.57</v>
      </c>
      <c r="CC150" s="2">
        <v>0.9</v>
      </c>
      <c r="CD150" s="2">
        <v>1</v>
      </c>
      <c r="CE150" s="2">
        <v>1</v>
      </c>
      <c r="CF150" s="2">
        <v>85</v>
      </c>
      <c r="CG150" s="2">
        <v>57</v>
      </c>
      <c r="CH150" s="2">
        <v>8</v>
      </c>
      <c r="CI150" s="1">
        <v>0</v>
      </c>
      <c r="CJ150" s="1">
        <v>0</v>
      </c>
      <c r="CK150" s="1">
        <v>0</v>
      </c>
      <c r="CL150" s="1">
        <v>0</v>
      </c>
      <c r="CM150" s="1">
        <v>0</v>
      </c>
      <c r="CN150" s="1">
        <v>0</v>
      </c>
      <c r="CO150" s="1">
        <v>0</v>
      </c>
      <c r="CP150" s="1">
        <v>0</v>
      </c>
      <c r="CQ150" s="2">
        <v>6</v>
      </c>
      <c r="CR150" s="2">
        <v>41</v>
      </c>
      <c r="CS150" s="2">
        <v>0.21937000000000001</v>
      </c>
      <c r="CT150" s="2">
        <v>3.2620000000000003E-2</v>
      </c>
      <c r="CU150" s="1" t="s">
        <v>17</v>
      </c>
    </row>
    <row r="151" spans="1:99" s="1" customFormat="1" x14ac:dyDescent="0.25">
      <c r="A151" s="1" t="s">
        <v>947</v>
      </c>
      <c r="B151" s="1" t="s">
        <v>948</v>
      </c>
      <c r="C151" s="1" t="s">
        <v>949</v>
      </c>
      <c r="D151" s="1">
        <v>1939</v>
      </c>
      <c r="E151" s="1">
        <f t="shared" si="44"/>
        <v>76</v>
      </c>
      <c r="F151" s="1">
        <v>24</v>
      </c>
      <c r="G151" s="1">
        <v>35</v>
      </c>
      <c r="H151" s="1">
        <v>35000</v>
      </c>
      <c r="I151" s="1">
        <v>122800</v>
      </c>
      <c r="J151" s="1">
        <v>29700</v>
      </c>
      <c r="K151" s="1">
        <v>122800</v>
      </c>
      <c r="L151" s="1">
        <f t="shared" si="45"/>
        <v>5349155720</v>
      </c>
      <c r="M151" s="1">
        <v>8500</v>
      </c>
      <c r="N151" s="1">
        <f t="shared" si="46"/>
        <v>370260000</v>
      </c>
      <c r="O151" s="1">
        <f t="shared" si="47"/>
        <v>13.28125</v>
      </c>
      <c r="P151" s="1">
        <f t="shared" si="48"/>
        <v>34398310</v>
      </c>
      <c r="Q151" s="1">
        <f t="shared" si="49"/>
        <v>34.398310000000002</v>
      </c>
      <c r="R151" s="1">
        <v>6100</v>
      </c>
      <c r="S151" s="1">
        <f t="shared" si="50"/>
        <v>15798.938999999998</v>
      </c>
      <c r="T151" s="1">
        <f t="shared" si="51"/>
        <v>3904000</v>
      </c>
      <c r="U151" s="1">
        <f t="shared" si="52"/>
        <v>170068000000</v>
      </c>
      <c r="V151" s="1">
        <v>160448.64715999999</v>
      </c>
      <c r="W151" s="1">
        <f t="shared" si="53"/>
        <v>48.904747654367995</v>
      </c>
      <c r="X151" s="1">
        <f t="shared" si="54"/>
        <v>30.388011080221041</v>
      </c>
      <c r="Y151" s="1">
        <f t="shared" si="55"/>
        <v>2.35221687019855</v>
      </c>
      <c r="Z151" s="1">
        <f t="shared" si="56"/>
        <v>14.447025657645979</v>
      </c>
      <c r="AA151" s="1">
        <f t="shared" si="57"/>
        <v>1.3349421961824033</v>
      </c>
      <c r="AB151" s="1">
        <f t="shared" si="58"/>
        <v>1.8058782072057473</v>
      </c>
      <c r="AC151" s="1">
        <v>24</v>
      </c>
      <c r="AD151" s="1">
        <f t="shared" si="59"/>
        <v>0.60195940240191581</v>
      </c>
      <c r="AE151" s="1">
        <v>4.3209</v>
      </c>
      <c r="AF151" s="1">
        <f t="shared" si="60"/>
        <v>459.29411764705884</v>
      </c>
      <c r="AG151" s="1">
        <f t="shared" si="61"/>
        <v>6.6538115130028108E-2</v>
      </c>
      <c r="AH151" s="1">
        <f t="shared" si="62"/>
        <v>0.93896314159309913</v>
      </c>
      <c r="AI151" s="1">
        <f t="shared" si="63"/>
        <v>1293729030</v>
      </c>
      <c r="AJ151" s="1">
        <f t="shared" si="64"/>
        <v>36634356</v>
      </c>
      <c r="AK151" s="1">
        <f t="shared" si="65"/>
        <v>36.634355999999997</v>
      </c>
      <c r="AL151" s="1" t="s">
        <v>950</v>
      </c>
      <c r="AM151" s="1" t="s">
        <v>2</v>
      </c>
      <c r="AN151" s="1" t="s">
        <v>2</v>
      </c>
      <c r="AO151" s="1" t="s">
        <v>951</v>
      </c>
      <c r="AP151" s="1" t="s">
        <v>952</v>
      </c>
      <c r="AQ151" s="1" t="s">
        <v>382</v>
      </c>
      <c r="AR151" s="1" t="s">
        <v>500</v>
      </c>
      <c r="AS151" s="1">
        <v>1</v>
      </c>
      <c r="AT151" s="1" t="s">
        <v>953</v>
      </c>
      <c r="AU151" s="1" t="s">
        <v>954</v>
      </c>
      <c r="AV151" s="1">
        <v>6</v>
      </c>
      <c r="AW151" s="2">
        <v>100</v>
      </c>
      <c r="AX151" s="1">
        <v>0</v>
      </c>
      <c r="AY151" s="1">
        <v>0</v>
      </c>
      <c r="AZ151" s="2">
        <v>0.8</v>
      </c>
      <c r="BA151" s="2">
        <v>3.5</v>
      </c>
      <c r="BB151" s="2">
        <v>0.2</v>
      </c>
      <c r="BC151" s="1">
        <v>0</v>
      </c>
      <c r="BD151" s="1">
        <v>0</v>
      </c>
      <c r="BE151" s="1">
        <v>0</v>
      </c>
      <c r="BF151" s="2">
        <v>1.3</v>
      </c>
      <c r="BG151" s="1">
        <v>0</v>
      </c>
      <c r="BH151" s="1">
        <v>0</v>
      </c>
      <c r="BI151" s="1">
        <v>0</v>
      </c>
      <c r="BJ151" s="1">
        <v>0</v>
      </c>
      <c r="BK151" s="2">
        <v>18.3</v>
      </c>
      <c r="BL151" s="2">
        <v>75.8</v>
      </c>
      <c r="BM151" s="1">
        <v>0</v>
      </c>
      <c r="BN151" s="1">
        <v>0</v>
      </c>
      <c r="BO151" s="2">
        <v>525</v>
      </c>
      <c r="BP151" s="2">
        <v>115</v>
      </c>
      <c r="BQ151" s="2">
        <v>6</v>
      </c>
      <c r="BR151" s="2">
        <v>1</v>
      </c>
      <c r="BS151" s="2">
        <v>0.13</v>
      </c>
      <c r="BT151" s="2">
        <v>0.03</v>
      </c>
      <c r="BU151" s="2">
        <v>1493</v>
      </c>
      <c r="BV151" s="2">
        <v>17</v>
      </c>
      <c r="BW151" s="2">
        <v>0.37</v>
      </c>
      <c r="BX151" s="2">
        <v>51524</v>
      </c>
      <c r="BY151" s="2">
        <v>2399</v>
      </c>
      <c r="BZ151" s="2">
        <v>592</v>
      </c>
      <c r="CA151" s="2">
        <v>28</v>
      </c>
      <c r="CB151" s="2">
        <v>13.38</v>
      </c>
      <c r="CC151" s="2">
        <v>0.66</v>
      </c>
      <c r="CD151" s="2">
        <v>1</v>
      </c>
      <c r="CE151" s="2">
        <v>2</v>
      </c>
      <c r="CF151" s="2">
        <v>85</v>
      </c>
      <c r="CG151" s="2">
        <v>56</v>
      </c>
      <c r="CH151" s="2">
        <v>9</v>
      </c>
      <c r="CI151" s="1">
        <v>0</v>
      </c>
      <c r="CJ151" s="1">
        <v>0</v>
      </c>
      <c r="CK151" s="1">
        <v>0</v>
      </c>
      <c r="CL151" s="1">
        <v>0</v>
      </c>
      <c r="CM151" s="1">
        <v>0</v>
      </c>
      <c r="CN151" s="1">
        <v>0</v>
      </c>
      <c r="CO151" s="1">
        <v>0</v>
      </c>
      <c r="CP151" s="1">
        <v>0</v>
      </c>
      <c r="CQ151" s="2">
        <v>6</v>
      </c>
      <c r="CR151" s="2">
        <v>41</v>
      </c>
      <c r="CS151" s="2">
        <v>0.30776999999999999</v>
      </c>
      <c r="CT151" s="2">
        <v>9.9470000000000003E-2</v>
      </c>
      <c r="CU151" s="1" t="s">
        <v>17</v>
      </c>
    </row>
    <row r="152" spans="1:99" s="1" customFormat="1" x14ac:dyDescent="0.25">
      <c r="A152" s="1" t="s">
        <v>955</v>
      </c>
      <c r="B152" s="1" t="s">
        <v>956</v>
      </c>
      <c r="C152" s="1" t="s">
        <v>957</v>
      </c>
      <c r="D152" s="1">
        <v>1974</v>
      </c>
      <c r="E152" s="1">
        <f t="shared" si="44"/>
        <v>41</v>
      </c>
      <c r="F152" s="1">
        <v>25</v>
      </c>
      <c r="G152" s="1">
        <v>32</v>
      </c>
      <c r="H152" s="1">
        <v>32300</v>
      </c>
      <c r="I152" s="1">
        <v>91000</v>
      </c>
      <c r="J152" s="1">
        <v>11700</v>
      </c>
      <c r="K152" s="1">
        <v>91000</v>
      </c>
      <c r="L152" s="1">
        <f t="shared" si="45"/>
        <v>3963950900</v>
      </c>
      <c r="M152" s="1">
        <v>2800</v>
      </c>
      <c r="N152" s="1">
        <f t="shared" si="46"/>
        <v>121968000</v>
      </c>
      <c r="O152" s="1">
        <f t="shared" si="47"/>
        <v>4.375</v>
      </c>
      <c r="P152" s="1">
        <f t="shared" si="48"/>
        <v>11331208</v>
      </c>
      <c r="Q152" s="1">
        <f t="shared" si="49"/>
        <v>11.331208</v>
      </c>
      <c r="R152" s="1">
        <v>1700</v>
      </c>
      <c r="S152" s="1">
        <f t="shared" si="50"/>
        <v>4402.9829999999993</v>
      </c>
      <c r="T152" s="1">
        <f t="shared" si="51"/>
        <v>1088000</v>
      </c>
      <c r="U152" s="1">
        <f t="shared" si="52"/>
        <v>47396000000</v>
      </c>
      <c r="V152" s="1">
        <v>58303.125731</v>
      </c>
      <c r="W152" s="1">
        <f t="shared" si="53"/>
        <v>17.7707927228088</v>
      </c>
      <c r="X152" s="1">
        <f t="shared" si="54"/>
        <v>11.042262194697015</v>
      </c>
      <c r="Y152" s="1">
        <f t="shared" si="55"/>
        <v>1.489236207621764</v>
      </c>
      <c r="Z152" s="1">
        <f t="shared" si="56"/>
        <v>32.499925390266299</v>
      </c>
      <c r="AA152" s="1">
        <f t="shared" si="57"/>
        <v>1.2313707339313495</v>
      </c>
      <c r="AB152" s="1">
        <f t="shared" si="58"/>
        <v>3.8999910468319556</v>
      </c>
      <c r="AC152" s="1">
        <v>25</v>
      </c>
      <c r="AD152" s="1">
        <f t="shared" si="59"/>
        <v>1.299997015610652</v>
      </c>
      <c r="AE152" s="1">
        <v>295.33499999999998</v>
      </c>
      <c r="AF152" s="1">
        <f t="shared" si="60"/>
        <v>388.57142857142856</v>
      </c>
      <c r="AG152" s="1">
        <f t="shared" si="61"/>
        <v>0.26079836310501142</v>
      </c>
      <c r="AH152" s="1">
        <f t="shared" si="62"/>
        <v>0.78516012925974987</v>
      </c>
      <c r="AI152" s="1">
        <f t="shared" si="63"/>
        <v>509650830</v>
      </c>
      <c r="AJ152" s="1">
        <f t="shared" si="64"/>
        <v>14431716</v>
      </c>
      <c r="AK152" s="1">
        <f t="shared" si="65"/>
        <v>14.431716</v>
      </c>
      <c r="AL152" s="1" t="s">
        <v>958</v>
      </c>
      <c r="AM152" s="1" t="s">
        <v>2</v>
      </c>
      <c r="AN152" s="1" t="s">
        <v>2</v>
      </c>
      <c r="AO152" s="1" t="s">
        <v>959</v>
      </c>
      <c r="AP152" s="1" t="s">
        <v>960</v>
      </c>
      <c r="AQ152" s="1" t="s">
        <v>382</v>
      </c>
      <c r="AR152" s="1" t="s">
        <v>35</v>
      </c>
      <c r="AS152" s="1">
        <v>3</v>
      </c>
      <c r="AT152" s="1" t="s">
        <v>961</v>
      </c>
      <c r="AU152" s="1" t="s">
        <v>962</v>
      </c>
      <c r="AV152" s="1">
        <v>6</v>
      </c>
      <c r="AW152" s="2">
        <v>77</v>
      </c>
      <c r="AX152" s="2">
        <v>22</v>
      </c>
      <c r="AY152" s="2">
        <v>1</v>
      </c>
      <c r="AZ152" s="2">
        <v>2.8</v>
      </c>
      <c r="BA152" s="2">
        <v>5.8</v>
      </c>
      <c r="BB152" s="2">
        <v>0.1</v>
      </c>
      <c r="BC152" s="2">
        <v>0.2</v>
      </c>
      <c r="BD152" s="2">
        <v>0.1</v>
      </c>
      <c r="BE152" s="2">
        <v>0.4</v>
      </c>
      <c r="BF152" s="2">
        <v>2.1</v>
      </c>
      <c r="BG152" s="1">
        <v>0</v>
      </c>
      <c r="BH152" s="1">
        <v>0</v>
      </c>
      <c r="BI152" s="1">
        <v>0</v>
      </c>
      <c r="BJ152" s="2">
        <v>1.9</v>
      </c>
      <c r="BK152" s="2">
        <v>31</v>
      </c>
      <c r="BL152" s="2">
        <v>55.5</v>
      </c>
      <c r="BM152" s="1">
        <v>0</v>
      </c>
      <c r="BN152" s="1">
        <v>0</v>
      </c>
      <c r="BO152" s="2">
        <v>4329</v>
      </c>
      <c r="BP152" s="2">
        <v>1722</v>
      </c>
      <c r="BQ152" s="2">
        <v>2</v>
      </c>
      <c r="BR152" s="2">
        <v>1</v>
      </c>
      <c r="BS152" s="2">
        <v>0.06</v>
      </c>
      <c r="BT152" s="2">
        <v>0.02</v>
      </c>
      <c r="BU152" s="2">
        <v>13963</v>
      </c>
      <c r="BV152" s="2">
        <v>5</v>
      </c>
      <c r="BW152" s="2">
        <v>0.19</v>
      </c>
      <c r="BX152" s="2">
        <v>580718</v>
      </c>
      <c r="BY152" s="2">
        <v>13844</v>
      </c>
      <c r="BZ152" s="2">
        <v>205</v>
      </c>
      <c r="CA152" s="2">
        <v>5</v>
      </c>
      <c r="CB152" s="2">
        <v>2.2400000000000002</v>
      </c>
      <c r="CC152" s="2">
        <v>0.06</v>
      </c>
      <c r="CD152" s="2">
        <v>3</v>
      </c>
      <c r="CE152" s="2">
        <v>3</v>
      </c>
      <c r="CF152" s="2">
        <v>72</v>
      </c>
      <c r="CG152" s="2">
        <v>46</v>
      </c>
      <c r="CH152" s="2">
        <v>14</v>
      </c>
      <c r="CI152" s="1">
        <v>0</v>
      </c>
      <c r="CJ152" s="2">
        <v>1</v>
      </c>
      <c r="CK152" s="1">
        <v>0</v>
      </c>
      <c r="CL152" s="1">
        <v>0</v>
      </c>
      <c r="CM152" s="1">
        <v>0</v>
      </c>
      <c r="CN152" s="1">
        <v>0</v>
      </c>
      <c r="CO152" s="1">
        <v>0</v>
      </c>
      <c r="CP152" s="2">
        <v>1</v>
      </c>
      <c r="CQ152" s="2">
        <v>11</v>
      </c>
      <c r="CR152" s="2">
        <v>49</v>
      </c>
      <c r="CS152" s="2">
        <v>0.24676999999999999</v>
      </c>
      <c r="CT152" s="2">
        <v>1.133E-2</v>
      </c>
      <c r="CU152" s="1" t="s">
        <v>17</v>
      </c>
    </row>
    <row r="153" spans="1:99" s="1" customFormat="1" x14ac:dyDescent="0.25">
      <c r="A153" s="1" t="s">
        <v>963</v>
      </c>
      <c r="B153" s="1" t="s">
        <v>964</v>
      </c>
      <c r="C153" s="1" t="s">
        <v>965</v>
      </c>
      <c r="D153" s="1">
        <v>1886</v>
      </c>
      <c r="E153" s="1">
        <f t="shared" si="44"/>
        <v>129</v>
      </c>
      <c r="F153" s="1">
        <v>20</v>
      </c>
      <c r="G153" s="1">
        <v>24</v>
      </c>
      <c r="H153" s="1">
        <v>16300</v>
      </c>
      <c r="I153" s="1">
        <v>187700</v>
      </c>
      <c r="J153" s="1">
        <v>101340</v>
      </c>
      <c r="K153" s="1">
        <v>187700</v>
      </c>
      <c r="L153" s="1">
        <f t="shared" si="45"/>
        <v>8176193230</v>
      </c>
      <c r="M153" s="1">
        <v>13700</v>
      </c>
      <c r="N153" s="1">
        <f t="shared" si="46"/>
        <v>596772000</v>
      </c>
      <c r="O153" s="1">
        <f t="shared" si="47"/>
        <v>21.40625</v>
      </c>
      <c r="P153" s="1">
        <f t="shared" si="48"/>
        <v>55441982</v>
      </c>
      <c r="Q153" s="1">
        <f t="shared" si="49"/>
        <v>55.441982000000003</v>
      </c>
      <c r="R153" s="1">
        <v>562</v>
      </c>
      <c r="S153" s="1">
        <f t="shared" si="50"/>
        <v>1455.5743799999998</v>
      </c>
      <c r="T153" s="1">
        <f t="shared" si="51"/>
        <v>359680</v>
      </c>
      <c r="U153" s="1">
        <f t="shared" si="52"/>
        <v>15668560000</v>
      </c>
      <c r="V153" s="1">
        <v>108225.19768</v>
      </c>
      <c r="W153" s="1">
        <f t="shared" si="53"/>
        <v>32.987040252863999</v>
      </c>
      <c r="X153" s="1">
        <f t="shared" si="54"/>
        <v>20.497203089405922</v>
      </c>
      <c r="Y153" s="1">
        <f t="shared" si="55"/>
        <v>1.2497376905600297</v>
      </c>
      <c r="Z153" s="1">
        <f t="shared" si="56"/>
        <v>13.700698474459257</v>
      </c>
      <c r="AA153" s="1">
        <f t="shared" si="57"/>
        <v>0.26389449967305506</v>
      </c>
      <c r="AB153" s="1">
        <f t="shared" si="58"/>
        <v>2.0551047711688883</v>
      </c>
      <c r="AC153" s="1">
        <v>20</v>
      </c>
      <c r="AD153" s="1">
        <f t="shared" si="59"/>
        <v>0.68503492372296282</v>
      </c>
      <c r="AE153" s="1">
        <v>44</v>
      </c>
      <c r="AF153" s="1">
        <f t="shared" si="60"/>
        <v>26.254014598540145</v>
      </c>
      <c r="AG153" s="1">
        <f t="shared" si="61"/>
        <v>4.9703152774199531E-2</v>
      </c>
      <c r="AH153" s="1">
        <f t="shared" si="62"/>
        <v>0.4435327931399437</v>
      </c>
      <c r="AI153" s="1">
        <f t="shared" si="63"/>
        <v>4414360266</v>
      </c>
      <c r="AJ153" s="1">
        <f t="shared" si="64"/>
        <v>125000863.2</v>
      </c>
      <c r="AK153" s="1">
        <f t="shared" si="65"/>
        <v>125.0008632</v>
      </c>
      <c r="AL153" s="1" t="s">
        <v>966</v>
      </c>
      <c r="AM153" s="1" t="s">
        <v>2</v>
      </c>
      <c r="AN153" s="1" t="s">
        <v>821</v>
      </c>
      <c r="AO153" s="1" t="s">
        <v>967</v>
      </c>
      <c r="AP153" s="1" t="s">
        <v>968</v>
      </c>
      <c r="AQ153" s="1" t="s">
        <v>969</v>
      </c>
      <c r="AR153" s="1" t="s">
        <v>565</v>
      </c>
      <c r="AS153" s="1">
        <v>1</v>
      </c>
      <c r="AT153" s="1" t="s">
        <v>970</v>
      </c>
      <c r="AU153" s="1" t="s">
        <v>971</v>
      </c>
      <c r="AV153" s="1">
        <v>8</v>
      </c>
      <c r="AW153" s="2">
        <v>63</v>
      </c>
      <c r="AX153" s="2">
        <v>35</v>
      </c>
      <c r="AY153" s="2">
        <v>2</v>
      </c>
      <c r="AZ153" s="2">
        <v>13.3</v>
      </c>
      <c r="BA153" s="2">
        <v>18.5</v>
      </c>
      <c r="BB153" s="2">
        <v>0.2</v>
      </c>
      <c r="BC153" s="2">
        <v>0.2</v>
      </c>
      <c r="BD153" s="2">
        <v>0.1</v>
      </c>
      <c r="BE153" s="2">
        <v>0.3</v>
      </c>
      <c r="BF153" s="2">
        <v>39.5</v>
      </c>
      <c r="BG153" s="2">
        <v>4.4000000000000004</v>
      </c>
      <c r="BH153" s="2">
        <v>2.5</v>
      </c>
      <c r="BI153" s="2">
        <v>1.7</v>
      </c>
      <c r="BJ153" s="1">
        <v>0</v>
      </c>
      <c r="BK153" s="2">
        <v>11.2</v>
      </c>
      <c r="BL153" s="2">
        <v>6.9</v>
      </c>
      <c r="BM153" s="1">
        <v>0</v>
      </c>
      <c r="BN153" s="2">
        <v>1.2</v>
      </c>
      <c r="BO153" s="2">
        <v>19787</v>
      </c>
      <c r="BP153" s="2">
        <v>3021</v>
      </c>
      <c r="BQ153" s="2">
        <v>17</v>
      </c>
      <c r="BR153" s="2">
        <v>3</v>
      </c>
      <c r="BS153" s="2">
        <v>0.11</v>
      </c>
      <c r="BT153" s="2">
        <v>0.02</v>
      </c>
      <c r="BU153" s="2">
        <v>36143</v>
      </c>
      <c r="BV153" s="2">
        <v>32</v>
      </c>
      <c r="BW153" s="2">
        <v>0.21</v>
      </c>
      <c r="BX153" s="2">
        <v>34502</v>
      </c>
      <c r="BY153" s="2">
        <v>310</v>
      </c>
      <c r="BZ153" s="2">
        <v>30</v>
      </c>
      <c r="CA153" s="1">
        <v>0</v>
      </c>
      <c r="CB153" s="2">
        <v>0.95</v>
      </c>
      <c r="CC153" s="2">
        <v>0.01</v>
      </c>
      <c r="CD153" s="2">
        <v>8</v>
      </c>
      <c r="CE153" s="2">
        <v>17</v>
      </c>
      <c r="CF153" s="2">
        <v>15</v>
      </c>
      <c r="CG153" s="2">
        <v>9</v>
      </c>
      <c r="CH153" s="2">
        <v>39</v>
      </c>
      <c r="CI153" s="2">
        <v>24</v>
      </c>
      <c r="CJ153" s="2">
        <v>34</v>
      </c>
      <c r="CK153" s="2">
        <v>2</v>
      </c>
      <c r="CL153" s="2">
        <v>4</v>
      </c>
      <c r="CM153" s="2">
        <v>1</v>
      </c>
      <c r="CN153" s="2">
        <v>2</v>
      </c>
      <c r="CO153" s="1">
        <v>0</v>
      </c>
      <c r="CP153" s="1">
        <v>0</v>
      </c>
      <c r="CQ153" s="2">
        <v>12</v>
      </c>
      <c r="CR153" s="2">
        <v>35</v>
      </c>
      <c r="CS153" s="2">
        <v>1.7670000000000002E-2</v>
      </c>
      <c r="CT153" s="1">
        <v>0</v>
      </c>
      <c r="CU153" s="1" t="s">
        <v>17</v>
      </c>
    </row>
    <row r="154" spans="1:99" s="1" customFormat="1" x14ac:dyDescent="0.25">
      <c r="A154" s="1" t="s">
        <v>972</v>
      </c>
      <c r="B154" s="1" t="s">
        <v>973</v>
      </c>
      <c r="C154" s="1" t="s">
        <v>974</v>
      </c>
      <c r="D154" s="1">
        <v>1895</v>
      </c>
      <c r="E154" s="1">
        <f t="shared" si="44"/>
        <v>120</v>
      </c>
      <c r="F154" s="1">
        <v>13</v>
      </c>
      <c r="G154" s="1">
        <v>22</v>
      </c>
      <c r="H154" s="1">
        <v>3738</v>
      </c>
      <c r="I154" s="1">
        <v>79400</v>
      </c>
      <c r="J154" s="1">
        <v>38000</v>
      </c>
      <c r="K154" s="1">
        <v>79400</v>
      </c>
      <c r="L154" s="1">
        <f t="shared" si="45"/>
        <v>3458656060</v>
      </c>
      <c r="M154" s="1">
        <v>9400</v>
      </c>
      <c r="N154" s="1">
        <f t="shared" si="46"/>
        <v>409464000</v>
      </c>
      <c r="O154" s="1">
        <f t="shared" si="47"/>
        <v>14.6875</v>
      </c>
      <c r="P154" s="1">
        <f t="shared" si="48"/>
        <v>38040484</v>
      </c>
      <c r="Q154" s="1">
        <f t="shared" si="49"/>
        <v>38.040483999999999</v>
      </c>
      <c r="R154" s="1">
        <v>421</v>
      </c>
      <c r="S154" s="1">
        <f t="shared" si="50"/>
        <v>1090.3857899999998</v>
      </c>
      <c r="T154" s="1">
        <f t="shared" si="51"/>
        <v>269440</v>
      </c>
      <c r="U154" s="1">
        <f t="shared" si="52"/>
        <v>11737480000</v>
      </c>
      <c r="V154" s="1">
        <v>337455.41061999998</v>
      </c>
      <c r="W154" s="1">
        <f t="shared" si="53"/>
        <v>102.85640915697599</v>
      </c>
      <c r="X154" s="1">
        <f t="shared" si="54"/>
        <v>63.912030038964282</v>
      </c>
      <c r="Y154" s="1">
        <f t="shared" si="55"/>
        <v>4.7043890742177226</v>
      </c>
      <c r="Z154" s="1">
        <f t="shared" si="56"/>
        <v>8.4467891194341878</v>
      </c>
      <c r="AA154" s="1">
        <f t="shared" si="57"/>
        <v>2.194399268244402</v>
      </c>
      <c r="AB154" s="1">
        <f t="shared" si="58"/>
        <v>1.9492590275617359</v>
      </c>
      <c r="AC154" s="1">
        <v>13</v>
      </c>
      <c r="AD154" s="1">
        <f t="shared" si="59"/>
        <v>0.64975300918724521</v>
      </c>
      <c r="AE154" s="1">
        <v>148.61699999999999</v>
      </c>
      <c r="AF154" s="1">
        <f t="shared" si="60"/>
        <v>28.663829787234043</v>
      </c>
      <c r="AG154" s="1">
        <f t="shared" si="61"/>
        <v>3.6993825013490557E-2</v>
      </c>
      <c r="AH154" s="1">
        <f t="shared" si="62"/>
        <v>0.8115781110525121</v>
      </c>
      <c r="AI154" s="1">
        <f t="shared" si="63"/>
        <v>1655276200</v>
      </c>
      <c r="AJ154" s="1">
        <f t="shared" si="64"/>
        <v>46872240</v>
      </c>
      <c r="AK154" s="1">
        <f t="shared" si="65"/>
        <v>46.872239999999998</v>
      </c>
      <c r="AL154" s="1" t="s">
        <v>975</v>
      </c>
      <c r="AM154" s="1" t="s">
        <v>2</v>
      </c>
      <c r="AN154" s="1" t="s">
        <v>976</v>
      </c>
      <c r="AO154" s="1" t="s">
        <v>977</v>
      </c>
      <c r="AP154" s="1" t="s">
        <v>978</v>
      </c>
      <c r="AQ154" s="1" t="s">
        <v>979</v>
      </c>
      <c r="AR154" s="1" t="s">
        <v>980</v>
      </c>
      <c r="AS154" s="1">
        <v>2</v>
      </c>
      <c r="AT154" s="1" t="s">
        <v>981</v>
      </c>
      <c r="AU154" s="1" t="s">
        <v>982</v>
      </c>
      <c r="AV154" s="1">
        <v>8</v>
      </c>
      <c r="AW154" s="2">
        <v>51</v>
      </c>
      <c r="AX154" s="2">
        <v>45</v>
      </c>
      <c r="AY154" s="2">
        <v>4</v>
      </c>
      <c r="AZ154" s="2">
        <v>7.3</v>
      </c>
      <c r="BA154" s="2">
        <v>45.9</v>
      </c>
      <c r="BB154" s="2">
        <v>0.1</v>
      </c>
      <c r="BC154" s="2">
        <v>0.1</v>
      </c>
      <c r="BD154" s="1">
        <v>0</v>
      </c>
      <c r="BE154" s="2">
        <v>0.3</v>
      </c>
      <c r="BF154" s="2">
        <v>27.4</v>
      </c>
      <c r="BG154" s="2">
        <v>2.4</v>
      </c>
      <c r="BH154" s="2">
        <v>6.2</v>
      </c>
      <c r="BI154" s="2">
        <v>0.7</v>
      </c>
      <c r="BJ154" s="1">
        <v>0</v>
      </c>
      <c r="BK154" s="2">
        <v>7.7</v>
      </c>
      <c r="BL154" s="2">
        <v>1.5</v>
      </c>
      <c r="BM154" s="1">
        <v>0</v>
      </c>
      <c r="BN154" s="2">
        <v>0.5</v>
      </c>
      <c r="BO154" s="2">
        <v>31665</v>
      </c>
      <c r="BP154" s="2">
        <v>3368</v>
      </c>
      <c r="BQ154" s="2">
        <v>33</v>
      </c>
      <c r="BR154" s="2">
        <v>4</v>
      </c>
      <c r="BS154" s="2">
        <v>0.16</v>
      </c>
      <c r="BT154" s="2">
        <v>0.02</v>
      </c>
      <c r="BU154" s="2">
        <v>57377</v>
      </c>
      <c r="BV154" s="2">
        <v>60</v>
      </c>
      <c r="BW154" s="2">
        <v>0.28000000000000003</v>
      </c>
      <c r="BX154" s="2">
        <v>80884</v>
      </c>
      <c r="BY154" s="2">
        <v>1257</v>
      </c>
      <c r="BZ154" s="2">
        <v>84</v>
      </c>
      <c r="CA154" s="2">
        <v>1</v>
      </c>
      <c r="CB154" s="2">
        <v>0.62</v>
      </c>
      <c r="CC154" s="2">
        <v>0.01</v>
      </c>
      <c r="CD154" s="2">
        <v>4</v>
      </c>
      <c r="CE154" s="2">
        <v>9</v>
      </c>
      <c r="CF154" s="2">
        <v>5</v>
      </c>
      <c r="CG154" s="2">
        <v>7</v>
      </c>
      <c r="CH154" s="2">
        <v>59</v>
      </c>
      <c r="CI154" s="2">
        <v>24</v>
      </c>
      <c r="CJ154" s="2">
        <v>53</v>
      </c>
      <c r="CK154" s="2">
        <v>1</v>
      </c>
      <c r="CL154" s="2">
        <v>3</v>
      </c>
      <c r="CM154" s="1">
        <v>0</v>
      </c>
      <c r="CN154" s="2">
        <v>1</v>
      </c>
      <c r="CO154" s="1">
        <v>0</v>
      </c>
      <c r="CP154" s="1">
        <v>0</v>
      </c>
      <c r="CQ154" s="2">
        <v>7</v>
      </c>
      <c r="CR154" s="2">
        <v>27</v>
      </c>
      <c r="CS154" s="2">
        <v>0.70692999999999995</v>
      </c>
      <c r="CT154" s="2">
        <v>0.44573000000000002</v>
      </c>
      <c r="CU154" s="1" t="s">
        <v>17</v>
      </c>
    </row>
    <row r="155" spans="1:99" s="1" customFormat="1" x14ac:dyDescent="0.25">
      <c r="A155" s="1" t="s">
        <v>983</v>
      </c>
      <c r="B155" s="1" t="s">
        <v>984</v>
      </c>
      <c r="C155" s="1" t="s">
        <v>985</v>
      </c>
      <c r="D155" s="1">
        <v>1884</v>
      </c>
      <c r="E155" s="1">
        <f t="shared" si="44"/>
        <v>131</v>
      </c>
      <c r="F155" s="1">
        <v>15</v>
      </c>
      <c r="G155" s="1">
        <v>17</v>
      </c>
      <c r="H155" s="1">
        <v>6000</v>
      </c>
      <c r="I155" s="1">
        <v>120000</v>
      </c>
      <c r="J155" s="1">
        <v>82000</v>
      </c>
      <c r="K155" s="1">
        <v>120000</v>
      </c>
      <c r="L155" s="1">
        <f t="shared" si="45"/>
        <v>5227188000</v>
      </c>
      <c r="M155" s="1">
        <v>13000</v>
      </c>
      <c r="N155" s="1">
        <f t="shared" si="46"/>
        <v>566280000</v>
      </c>
      <c r="O155" s="1">
        <f t="shared" si="47"/>
        <v>20.3125</v>
      </c>
      <c r="P155" s="1">
        <f t="shared" si="48"/>
        <v>52609180</v>
      </c>
      <c r="Q155" s="1">
        <f t="shared" si="49"/>
        <v>52.609180000000002</v>
      </c>
      <c r="R155" s="1">
        <v>660</v>
      </c>
      <c r="S155" s="1">
        <f t="shared" si="50"/>
        <v>1709.3933999999999</v>
      </c>
      <c r="T155" s="1">
        <f t="shared" si="51"/>
        <v>422400</v>
      </c>
      <c r="U155" s="1">
        <f t="shared" si="52"/>
        <v>18400800000</v>
      </c>
      <c r="V155" s="1">
        <v>286075.38332999998</v>
      </c>
      <c r="W155" s="1">
        <f t="shared" si="53"/>
        <v>87.195776838983988</v>
      </c>
      <c r="X155" s="1">
        <f t="shared" si="54"/>
        <v>54.18096115040202</v>
      </c>
      <c r="Y155" s="1">
        <f t="shared" si="55"/>
        <v>3.3912481982673235</v>
      </c>
      <c r="Z155" s="1">
        <f t="shared" si="56"/>
        <v>9.2307480398389483</v>
      </c>
      <c r="AA155" s="1">
        <f t="shared" si="57"/>
        <v>0.86208380531725814</v>
      </c>
      <c r="AB155" s="1">
        <f t="shared" si="58"/>
        <v>1.8461496079677895</v>
      </c>
      <c r="AC155" s="1">
        <v>15</v>
      </c>
      <c r="AD155" s="1">
        <f t="shared" si="59"/>
        <v>0.61538320265592994</v>
      </c>
      <c r="AE155" s="1" t="s">
        <v>2</v>
      </c>
      <c r="AF155" s="1">
        <f t="shared" si="60"/>
        <v>32.492307692307691</v>
      </c>
      <c r="AG155" s="1">
        <f t="shared" si="61"/>
        <v>3.4376901796298348E-2</v>
      </c>
      <c r="AH155" s="1">
        <f t="shared" si="62"/>
        <v>0.52013438876484297</v>
      </c>
      <c r="AI155" s="1">
        <f t="shared" si="63"/>
        <v>3571911800</v>
      </c>
      <c r="AJ155" s="1">
        <f t="shared" si="64"/>
        <v>101145360</v>
      </c>
      <c r="AK155" s="1">
        <f t="shared" si="65"/>
        <v>101.14536</v>
      </c>
      <c r="AL155" s="1" t="s">
        <v>986</v>
      </c>
      <c r="AM155" s="1" t="s">
        <v>2</v>
      </c>
      <c r="AN155" s="1" t="s">
        <v>987</v>
      </c>
      <c r="AO155" s="1" t="s">
        <v>988</v>
      </c>
      <c r="AP155" s="1" t="s">
        <v>2</v>
      </c>
      <c r="AQ155" s="1" t="s">
        <v>2</v>
      </c>
      <c r="AR155" s="1" t="s">
        <v>2</v>
      </c>
      <c r="AS155" s="1">
        <v>0</v>
      </c>
      <c r="AT155" s="1" t="s">
        <v>2</v>
      </c>
      <c r="AU155" s="1" t="s">
        <v>2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  <c r="CC155" s="1">
        <v>0</v>
      </c>
      <c r="CD155" s="1">
        <v>0</v>
      </c>
      <c r="CE155" s="1">
        <v>0</v>
      </c>
      <c r="CF155" s="1">
        <v>0</v>
      </c>
      <c r="CG155" s="1">
        <v>0</v>
      </c>
      <c r="CH155" s="1">
        <v>0</v>
      </c>
      <c r="CI155" s="1">
        <v>0</v>
      </c>
      <c r="CJ155" s="1">
        <v>0</v>
      </c>
      <c r="CK155" s="1">
        <v>0</v>
      </c>
      <c r="CL155" s="1">
        <v>0</v>
      </c>
      <c r="CM155" s="1">
        <v>0</v>
      </c>
      <c r="CN155" s="1">
        <v>0</v>
      </c>
      <c r="CO155" s="1">
        <v>0</v>
      </c>
      <c r="CP155" s="1">
        <v>0</v>
      </c>
      <c r="CQ155" s="1">
        <v>0</v>
      </c>
      <c r="CR155" s="1">
        <v>0</v>
      </c>
      <c r="CS155" s="1">
        <v>0</v>
      </c>
      <c r="CT155" s="1">
        <v>0</v>
      </c>
      <c r="CU155" s="1" t="s">
        <v>17</v>
      </c>
    </row>
    <row r="156" spans="1:99" s="1" customFormat="1" x14ac:dyDescent="0.25">
      <c r="A156" s="1" t="s">
        <v>989</v>
      </c>
      <c r="B156" s="1" t="s">
        <v>990</v>
      </c>
      <c r="C156" s="1" t="s">
        <v>991</v>
      </c>
      <c r="D156" s="1">
        <v>1885</v>
      </c>
      <c r="E156" s="1">
        <f t="shared" si="44"/>
        <v>130</v>
      </c>
      <c r="F156" s="1">
        <v>11</v>
      </c>
      <c r="G156" s="1">
        <v>13</v>
      </c>
      <c r="H156" s="1">
        <v>1500</v>
      </c>
      <c r="I156" s="1">
        <v>680000</v>
      </c>
      <c r="J156" s="1">
        <v>490000</v>
      </c>
      <c r="K156" s="1">
        <v>680000</v>
      </c>
      <c r="L156" s="1">
        <f t="shared" si="45"/>
        <v>29620732000</v>
      </c>
      <c r="M156" s="1">
        <v>117500</v>
      </c>
      <c r="N156" s="1">
        <f t="shared" si="46"/>
        <v>5118300000</v>
      </c>
      <c r="O156" s="1">
        <f t="shared" si="47"/>
        <v>183.59375</v>
      </c>
      <c r="P156" s="1">
        <f t="shared" si="48"/>
        <v>475506050</v>
      </c>
      <c r="Q156" s="1">
        <f t="shared" si="49"/>
        <v>475.50605000000002</v>
      </c>
      <c r="R156" s="1">
        <v>1163</v>
      </c>
      <c r="S156" s="1">
        <f t="shared" si="50"/>
        <v>3012.1583699999996</v>
      </c>
      <c r="T156" s="1">
        <f t="shared" si="51"/>
        <v>744320</v>
      </c>
      <c r="U156" s="1">
        <f t="shared" si="52"/>
        <v>32424440000</v>
      </c>
      <c r="V156" s="1">
        <v>1129459.6085999999</v>
      </c>
      <c r="W156" s="1">
        <f t="shared" si="53"/>
        <v>344.25928870127996</v>
      </c>
      <c r="X156" s="1">
        <f t="shared" si="54"/>
        <v>213.91287311118839</v>
      </c>
      <c r="Y156" s="1">
        <f t="shared" si="55"/>
        <v>4.4535110555093596</v>
      </c>
      <c r="Z156" s="1">
        <f t="shared" si="56"/>
        <v>5.7872207568919372</v>
      </c>
      <c r="AA156" s="1">
        <f t="shared" si="57"/>
        <v>0.56958359838942474</v>
      </c>
      <c r="AB156" s="1">
        <f t="shared" si="58"/>
        <v>1.5783329336978011</v>
      </c>
      <c r="AC156" s="1">
        <v>11</v>
      </c>
      <c r="AD156" s="1">
        <f t="shared" si="59"/>
        <v>0.52611097789926697</v>
      </c>
      <c r="AE156" s="1">
        <v>383.06200000000001</v>
      </c>
      <c r="AF156" s="1">
        <f t="shared" si="60"/>
        <v>6.3346382978723401</v>
      </c>
      <c r="AG156" s="1">
        <f t="shared" si="61"/>
        <v>7.1689017550694324E-3</v>
      </c>
      <c r="AH156" s="1">
        <f t="shared" si="62"/>
        <v>0.78673388316314952</v>
      </c>
      <c r="AI156" s="1">
        <f t="shared" si="63"/>
        <v>21344351000</v>
      </c>
      <c r="AJ156" s="1">
        <f t="shared" si="64"/>
        <v>604405200</v>
      </c>
      <c r="AK156" s="1">
        <f t="shared" si="65"/>
        <v>604.40520000000004</v>
      </c>
      <c r="AL156" s="1" t="s">
        <v>992</v>
      </c>
      <c r="AM156" s="1" t="s">
        <v>2</v>
      </c>
      <c r="AN156" s="1" t="s">
        <v>993</v>
      </c>
      <c r="AO156" s="1" t="s">
        <v>994</v>
      </c>
      <c r="AP156" s="1" t="s">
        <v>995</v>
      </c>
      <c r="AQ156" s="1" t="s">
        <v>103</v>
      </c>
      <c r="AR156" s="1" t="s">
        <v>996</v>
      </c>
      <c r="AS156" s="1">
        <v>2</v>
      </c>
      <c r="AT156" s="1" t="s">
        <v>997</v>
      </c>
      <c r="AU156" s="1" t="s">
        <v>998</v>
      </c>
      <c r="AV156" s="1">
        <v>8</v>
      </c>
      <c r="AW156" s="2">
        <v>59</v>
      </c>
      <c r="AX156" s="2">
        <v>40</v>
      </c>
      <c r="AY156" s="2">
        <v>1</v>
      </c>
      <c r="AZ156" s="2">
        <v>26.1</v>
      </c>
      <c r="BA156" s="2">
        <v>18.2</v>
      </c>
      <c r="BB156" s="2">
        <v>0.1</v>
      </c>
      <c r="BC156" s="2">
        <v>0.1</v>
      </c>
      <c r="BD156" s="1">
        <v>0</v>
      </c>
      <c r="BE156" s="2">
        <v>0.4</v>
      </c>
      <c r="BF156" s="2">
        <v>35.4</v>
      </c>
      <c r="BG156" s="2">
        <v>4.0999999999999996</v>
      </c>
      <c r="BH156" s="2">
        <v>1.7</v>
      </c>
      <c r="BI156" s="2">
        <v>2.7</v>
      </c>
      <c r="BJ156" s="1">
        <v>0</v>
      </c>
      <c r="BK156" s="2">
        <v>8</v>
      </c>
      <c r="BL156" s="2">
        <v>2.1</v>
      </c>
      <c r="BM156" s="1">
        <v>0</v>
      </c>
      <c r="BN156" s="2">
        <v>1.2</v>
      </c>
      <c r="BO156" s="2">
        <v>36909</v>
      </c>
      <c r="BP156" s="2">
        <v>5321</v>
      </c>
      <c r="BQ156" s="2">
        <v>19</v>
      </c>
      <c r="BR156" s="2">
        <v>3</v>
      </c>
      <c r="BS156" s="2">
        <v>0.15</v>
      </c>
      <c r="BT156" s="2">
        <v>0.02</v>
      </c>
      <c r="BU156" s="2">
        <v>69455</v>
      </c>
      <c r="BV156" s="2">
        <v>37</v>
      </c>
      <c r="BW156" s="2">
        <v>0.28000000000000003</v>
      </c>
      <c r="BX156" s="2">
        <v>38928</v>
      </c>
      <c r="BY156" s="2">
        <v>260</v>
      </c>
      <c r="BZ156" s="2">
        <v>21</v>
      </c>
      <c r="CA156" s="1">
        <v>0</v>
      </c>
      <c r="CB156" s="2">
        <v>0.12</v>
      </c>
      <c r="CC156" s="1">
        <v>0</v>
      </c>
      <c r="CD156" s="2">
        <v>6</v>
      </c>
      <c r="CE156" s="2">
        <v>13</v>
      </c>
      <c r="CF156" s="2">
        <v>15</v>
      </c>
      <c r="CG156" s="2">
        <v>13</v>
      </c>
      <c r="CH156" s="2">
        <v>47</v>
      </c>
      <c r="CI156" s="2">
        <v>25</v>
      </c>
      <c r="CJ156" s="2">
        <v>48</v>
      </c>
      <c r="CK156" s="2">
        <v>3</v>
      </c>
      <c r="CL156" s="2">
        <v>6</v>
      </c>
      <c r="CM156" s="2">
        <v>2</v>
      </c>
      <c r="CN156" s="2">
        <v>4</v>
      </c>
      <c r="CO156" s="1">
        <v>0</v>
      </c>
      <c r="CP156" s="1">
        <v>0</v>
      </c>
      <c r="CQ156" s="2">
        <v>4</v>
      </c>
      <c r="CR156" s="2">
        <v>17</v>
      </c>
      <c r="CS156" s="2">
        <v>6.8040000000000003E-2</v>
      </c>
      <c r="CT156" s="1">
        <v>0</v>
      </c>
      <c r="CU156" s="1" t="s">
        <v>17</v>
      </c>
    </row>
    <row r="157" spans="1:99" s="1" customFormat="1" x14ac:dyDescent="0.25">
      <c r="A157" s="1" t="s">
        <v>999</v>
      </c>
      <c r="B157" s="1" t="s">
        <v>1000</v>
      </c>
      <c r="C157" s="1" t="s">
        <v>1001</v>
      </c>
      <c r="D157" s="1">
        <v>1884</v>
      </c>
      <c r="E157" s="1">
        <f t="shared" si="44"/>
        <v>131</v>
      </c>
      <c r="F157" s="1">
        <v>22</v>
      </c>
      <c r="G157" s="1">
        <v>23</v>
      </c>
      <c r="H157" s="1">
        <v>10000</v>
      </c>
      <c r="I157" s="1">
        <v>550000</v>
      </c>
      <c r="J157" s="1">
        <v>220000</v>
      </c>
      <c r="K157" s="1">
        <v>550000</v>
      </c>
      <c r="L157" s="1">
        <f t="shared" si="45"/>
        <v>23957945000</v>
      </c>
      <c r="M157" s="1">
        <v>68000</v>
      </c>
      <c r="N157" s="1">
        <f t="shared" si="46"/>
        <v>2962080000</v>
      </c>
      <c r="O157" s="1">
        <f t="shared" si="47"/>
        <v>106.25</v>
      </c>
      <c r="P157" s="1">
        <f t="shared" si="48"/>
        <v>275186480</v>
      </c>
      <c r="Q157" s="1">
        <f t="shared" si="49"/>
        <v>275.18648000000002</v>
      </c>
      <c r="R157" s="1">
        <v>1442</v>
      </c>
      <c r="S157" s="1">
        <f t="shared" si="50"/>
        <v>3734.7655799999998</v>
      </c>
      <c r="T157" s="1">
        <f t="shared" si="51"/>
        <v>922880</v>
      </c>
      <c r="U157" s="1">
        <f t="shared" si="52"/>
        <v>40202960000</v>
      </c>
      <c r="V157" s="1">
        <v>284520.75279</v>
      </c>
      <c r="W157" s="1">
        <f t="shared" si="53"/>
        <v>86.721925450391993</v>
      </c>
      <c r="X157" s="1">
        <f t="shared" si="54"/>
        <v>53.886523453909263</v>
      </c>
      <c r="Y157" s="1">
        <f t="shared" si="55"/>
        <v>1.4747223302096892</v>
      </c>
      <c r="Z157" s="1">
        <f t="shared" si="56"/>
        <v>8.088216726084374</v>
      </c>
      <c r="AA157" s="1">
        <f t="shared" si="57"/>
        <v>0.31957597223226525</v>
      </c>
      <c r="AB157" s="1">
        <f t="shared" si="58"/>
        <v>1.1029386444660509</v>
      </c>
      <c r="AC157" s="1">
        <v>22</v>
      </c>
      <c r="AD157" s="1">
        <f t="shared" si="59"/>
        <v>0.36764621482201698</v>
      </c>
      <c r="AE157" s="1">
        <v>551.40800000000002</v>
      </c>
      <c r="AF157" s="1">
        <f t="shared" si="60"/>
        <v>13.571764705882353</v>
      </c>
      <c r="AG157" s="1">
        <f t="shared" si="61"/>
        <v>1.3170426419329069E-2</v>
      </c>
      <c r="AH157" s="1">
        <f t="shared" si="62"/>
        <v>1.014080192920547</v>
      </c>
      <c r="AI157" s="1">
        <f t="shared" si="63"/>
        <v>9583178000</v>
      </c>
      <c r="AJ157" s="1">
        <f t="shared" si="64"/>
        <v>271365600</v>
      </c>
      <c r="AK157" s="1">
        <f t="shared" si="65"/>
        <v>271.36559999999997</v>
      </c>
      <c r="AL157" s="1" t="s">
        <v>1002</v>
      </c>
      <c r="AM157" s="1" t="s">
        <v>2</v>
      </c>
      <c r="AN157" s="1" t="s">
        <v>1003</v>
      </c>
      <c r="AO157" s="1" t="s">
        <v>1004</v>
      </c>
      <c r="AP157" s="1" t="s">
        <v>1005</v>
      </c>
      <c r="AQ157" s="1" t="s">
        <v>169</v>
      </c>
      <c r="AR157" s="1" t="s">
        <v>1006</v>
      </c>
      <c r="AS157" s="1">
        <v>2</v>
      </c>
      <c r="AT157" s="1" t="s">
        <v>1007</v>
      </c>
      <c r="AU157" s="1" t="s">
        <v>1008</v>
      </c>
      <c r="AV157" s="1">
        <v>8</v>
      </c>
      <c r="AW157" s="2">
        <v>65</v>
      </c>
      <c r="AX157" s="2">
        <v>33</v>
      </c>
      <c r="AY157" s="2">
        <v>2</v>
      </c>
      <c r="AZ157" s="2">
        <v>12.2</v>
      </c>
      <c r="BA157" s="2">
        <v>21.5</v>
      </c>
      <c r="BB157" s="2">
        <v>0.2</v>
      </c>
      <c r="BC157" s="2">
        <v>0.4</v>
      </c>
      <c r="BD157" s="2">
        <v>0.1</v>
      </c>
      <c r="BE157" s="2">
        <v>0.5</v>
      </c>
      <c r="BF157" s="2">
        <v>36.5</v>
      </c>
      <c r="BG157" s="2">
        <v>8.1999999999999993</v>
      </c>
      <c r="BH157" s="2">
        <v>3.5</v>
      </c>
      <c r="BI157" s="2">
        <v>1.6</v>
      </c>
      <c r="BJ157" s="1">
        <v>0</v>
      </c>
      <c r="BK157" s="2">
        <v>8.9</v>
      </c>
      <c r="BL157" s="2">
        <v>5.5</v>
      </c>
      <c r="BM157" s="1">
        <v>0</v>
      </c>
      <c r="BN157" s="2">
        <v>0.9</v>
      </c>
      <c r="BO157" s="2">
        <v>47263</v>
      </c>
      <c r="BP157" s="2">
        <v>7446</v>
      </c>
      <c r="BQ157" s="2">
        <v>13</v>
      </c>
      <c r="BR157" s="2">
        <v>2</v>
      </c>
      <c r="BS157" s="2">
        <v>0.1</v>
      </c>
      <c r="BT157" s="2">
        <v>0.02</v>
      </c>
      <c r="BU157" s="2">
        <v>88339</v>
      </c>
      <c r="BV157" s="2">
        <v>23</v>
      </c>
      <c r="BW157" s="2">
        <v>0.19</v>
      </c>
      <c r="BX157" s="2">
        <v>122763</v>
      </c>
      <c r="BY157" s="2">
        <v>750</v>
      </c>
      <c r="BZ157" s="2">
        <v>33</v>
      </c>
      <c r="CA157" s="1">
        <v>0</v>
      </c>
      <c r="CB157" s="2">
        <v>0.27</v>
      </c>
      <c r="CC157" s="1">
        <v>0</v>
      </c>
      <c r="CD157" s="2">
        <v>10</v>
      </c>
      <c r="CE157" s="2">
        <v>15</v>
      </c>
      <c r="CF157" s="2">
        <v>13</v>
      </c>
      <c r="CG157" s="2">
        <v>12</v>
      </c>
      <c r="CH157" s="2">
        <v>43</v>
      </c>
      <c r="CI157" s="2">
        <v>26</v>
      </c>
      <c r="CJ157" s="2">
        <v>48</v>
      </c>
      <c r="CK157" s="2">
        <v>2</v>
      </c>
      <c r="CL157" s="2">
        <v>3</v>
      </c>
      <c r="CM157" s="2">
        <v>1</v>
      </c>
      <c r="CN157" s="2">
        <v>3</v>
      </c>
      <c r="CO157" s="1">
        <v>0</v>
      </c>
      <c r="CP157" s="1">
        <v>0</v>
      </c>
      <c r="CQ157" s="2">
        <v>7</v>
      </c>
      <c r="CR157" s="2">
        <v>19</v>
      </c>
      <c r="CS157" s="2">
        <v>0.13621</v>
      </c>
      <c r="CT157" s="1">
        <v>0</v>
      </c>
      <c r="CU157" s="1" t="s">
        <v>17</v>
      </c>
    </row>
    <row r="158" spans="1:99" s="1" customFormat="1" x14ac:dyDescent="0.25">
      <c r="A158" s="1" t="s">
        <v>1009</v>
      </c>
      <c r="B158" s="1" t="s">
        <v>1010</v>
      </c>
      <c r="C158" s="1" t="s">
        <v>1011</v>
      </c>
      <c r="D158" s="1">
        <v>1937</v>
      </c>
      <c r="E158" s="1">
        <f t="shared" si="44"/>
        <v>78</v>
      </c>
      <c r="F158" s="1">
        <v>25</v>
      </c>
      <c r="G158" s="1">
        <v>41</v>
      </c>
      <c r="H158" s="1">
        <v>273000</v>
      </c>
      <c r="I158" s="1">
        <v>105000</v>
      </c>
      <c r="J158" s="1">
        <v>48000</v>
      </c>
      <c r="K158" s="1">
        <v>105000</v>
      </c>
      <c r="L158" s="1">
        <f t="shared" si="45"/>
        <v>4573789500</v>
      </c>
      <c r="M158" s="1">
        <v>13440</v>
      </c>
      <c r="N158" s="1">
        <f t="shared" si="46"/>
        <v>585446400</v>
      </c>
      <c r="O158" s="1">
        <f t="shared" si="47"/>
        <v>21</v>
      </c>
      <c r="P158" s="1">
        <f t="shared" si="48"/>
        <v>54389798.399999999</v>
      </c>
      <c r="Q158" s="1">
        <f t="shared" si="49"/>
        <v>54.389798400000004</v>
      </c>
      <c r="R158" s="1">
        <v>62340</v>
      </c>
      <c r="S158" s="1">
        <f t="shared" si="50"/>
        <v>161459.97659999999</v>
      </c>
      <c r="T158" s="1">
        <f t="shared" si="51"/>
        <v>39897600</v>
      </c>
      <c r="U158" s="1">
        <f t="shared" si="52"/>
        <v>1738039200000</v>
      </c>
      <c r="W158" s="1">
        <f t="shared" si="53"/>
        <v>0</v>
      </c>
      <c r="X158" s="1">
        <f t="shared" si="54"/>
        <v>0</v>
      </c>
      <c r="Y158" s="1">
        <f t="shared" si="55"/>
        <v>0</v>
      </c>
      <c r="Z158" s="1">
        <f t="shared" si="56"/>
        <v>7.8124820649678606</v>
      </c>
      <c r="AA158" s="1">
        <f t="shared" si="57"/>
        <v>0</v>
      </c>
      <c r="AB158" s="1">
        <f t="shared" si="58"/>
        <v>0.93749784779614331</v>
      </c>
      <c r="AC158" s="1">
        <v>25</v>
      </c>
      <c r="AD158" s="1">
        <f t="shared" si="59"/>
        <v>0.3124992825987144</v>
      </c>
      <c r="AE158" s="1" t="s">
        <v>2</v>
      </c>
      <c r="AF158" s="1">
        <f t="shared" si="60"/>
        <v>2968.5714285714284</v>
      </c>
      <c r="AG158" s="1">
        <f t="shared" si="61"/>
        <v>2.8614812987387384E-2</v>
      </c>
      <c r="AH158" s="1">
        <f t="shared" si="62"/>
        <v>0.91863735123390733</v>
      </c>
      <c r="AI158" s="1">
        <f t="shared" si="63"/>
        <v>2090875200</v>
      </c>
      <c r="AJ158" s="1">
        <f t="shared" si="64"/>
        <v>59207040</v>
      </c>
      <c r="AK158" s="1">
        <f t="shared" si="65"/>
        <v>59.207039999999999</v>
      </c>
      <c r="AL158" s="1" t="s">
        <v>2</v>
      </c>
      <c r="AM158" s="1" t="s">
        <v>2</v>
      </c>
      <c r="AN158" s="1" t="s">
        <v>2</v>
      </c>
      <c r="AO158" s="1" t="s">
        <v>2</v>
      </c>
      <c r="AP158" s="1" t="s">
        <v>2</v>
      </c>
      <c r="AQ158" s="1" t="s">
        <v>2</v>
      </c>
      <c r="AR158" s="1" t="s">
        <v>2</v>
      </c>
      <c r="AS158" s="1">
        <v>0</v>
      </c>
      <c r="AT158" s="1" t="s">
        <v>2</v>
      </c>
      <c r="AU158" s="1" t="s">
        <v>2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  <c r="CC158" s="1">
        <v>0</v>
      </c>
      <c r="CD158" s="1">
        <v>0</v>
      </c>
      <c r="CE158" s="1">
        <v>0</v>
      </c>
      <c r="CF158" s="1">
        <v>0</v>
      </c>
      <c r="CG158" s="1">
        <v>0</v>
      </c>
      <c r="CH158" s="1">
        <v>0</v>
      </c>
      <c r="CI158" s="1">
        <v>0</v>
      </c>
      <c r="CJ158" s="1">
        <v>0</v>
      </c>
      <c r="CK158" s="1">
        <v>0</v>
      </c>
      <c r="CL158" s="1">
        <v>0</v>
      </c>
      <c r="CM158" s="1">
        <v>0</v>
      </c>
      <c r="CN158" s="1">
        <v>0</v>
      </c>
      <c r="CO158" s="1">
        <v>0</v>
      </c>
      <c r="CP158" s="1">
        <v>0</v>
      </c>
      <c r="CQ158" s="1">
        <v>0</v>
      </c>
      <c r="CR158" s="1">
        <v>0</v>
      </c>
      <c r="CS158" s="1">
        <v>0</v>
      </c>
      <c r="CT158" s="1">
        <v>0</v>
      </c>
      <c r="CU158" s="1" t="s">
        <v>17</v>
      </c>
    </row>
    <row r="159" spans="1:99" s="1" customFormat="1" x14ac:dyDescent="0.25">
      <c r="A159" s="1" t="s">
        <v>1012</v>
      </c>
      <c r="B159" s="1" t="s">
        <v>1013</v>
      </c>
      <c r="C159" s="1" t="s">
        <v>1014</v>
      </c>
      <c r="D159" s="1">
        <v>1936</v>
      </c>
      <c r="E159" s="1">
        <f t="shared" si="44"/>
        <v>79</v>
      </c>
      <c r="F159" s="1">
        <v>30</v>
      </c>
      <c r="G159" s="1">
        <v>46</v>
      </c>
      <c r="H159" s="1">
        <v>268000</v>
      </c>
      <c r="I159" s="1">
        <v>260000</v>
      </c>
      <c r="J159" s="1">
        <v>27700</v>
      </c>
      <c r="K159" s="1">
        <v>260000</v>
      </c>
      <c r="L159" s="1">
        <f t="shared" si="45"/>
        <v>11325574000</v>
      </c>
      <c r="M159" s="1">
        <v>7000</v>
      </c>
      <c r="N159" s="1">
        <f t="shared" si="46"/>
        <v>304920000</v>
      </c>
      <c r="O159" s="1">
        <f t="shared" si="47"/>
        <v>10.9375</v>
      </c>
      <c r="P159" s="1">
        <f t="shared" si="48"/>
        <v>28328020</v>
      </c>
      <c r="Q159" s="1">
        <f t="shared" si="49"/>
        <v>28.328020000000002</v>
      </c>
      <c r="R159" s="1">
        <v>59105</v>
      </c>
      <c r="S159" s="1">
        <f t="shared" si="50"/>
        <v>153081.35894999999</v>
      </c>
      <c r="T159" s="1">
        <f t="shared" si="51"/>
        <v>37827200</v>
      </c>
      <c r="U159" s="1">
        <f t="shared" si="52"/>
        <v>1647847400000</v>
      </c>
      <c r="W159" s="1">
        <f t="shared" si="53"/>
        <v>0</v>
      </c>
      <c r="X159" s="1">
        <f t="shared" si="54"/>
        <v>0</v>
      </c>
      <c r="Y159" s="1">
        <f t="shared" si="55"/>
        <v>0</v>
      </c>
      <c r="Z159" s="1">
        <f t="shared" si="56"/>
        <v>37.142771874590053</v>
      </c>
      <c r="AA159" s="1">
        <f t="shared" si="57"/>
        <v>0</v>
      </c>
      <c r="AB159" s="1">
        <f t="shared" si="58"/>
        <v>3.7142771874590053</v>
      </c>
      <c r="AC159" s="1">
        <v>30</v>
      </c>
      <c r="AD159" s="1">
        <f t="shared" si="59"/>
        <v>1.2380923958196683</v>
      </c>
      <c r="AE159" s="1" t="s">
        <v>2</v>
      </c>
      <c r="AF159" s="1">
        <f t="shared" si="60"/>
        <v>5403.8857142857141</v>
      </c>
      <c r="AG159" s="1">
        <f t="shared" si="61"/>
        <v>0.18850670570410491</v>
      </c>
      <c r="AH159" s="1">
        <f t="shared" si="62"/>
        <v>0.82909508234107154</v>
      </c>
      <c r="AI159" s="1">
        <f t="shared" si="63"/>
        <v>1206609230</v>
      </c>
      <c r="AJ159" s="1">
        <f t="shared" si="64"/>
        <v>34167396</v>
      </c>
      <c r="AK159" s="1">
        <f t="shared" si="65"/>
        <v>34.167395999999997</v>
      </c>
      <c r="AL159" s="1" t="s">
        <v>2</v>
      </c>
      <c r="AM159" s="1" t="s">
        <v>2</v>
      </c>
      <c r="AN159" s="1" t="s">
        <v>2</v>
      </c>
      <c r="AO159" s="1" t="s">
        <v>2</v>
      </c>
      <c r="AP159" s="1" t="s">
        <v>2</v>
      </c>
      <c r="AQ159" s="1" t="s">
        <v>2</v>
      </c>
      <c r="AR159" s="1" t="s">
        <v>2</v>
      </c>
      <c r="AS159" s="1">
        <v>0</v>
      </c>
      <c r="AT159" s="1" t="s">
        <v>2</v>
      </c>
      <c r="AU159" s="1" t="s">
        <v>2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D159" s="1">
        <v>0</v>
      </c>
      <c r="CE159" s="1">
        <v>0</v>
      </c>
      <c r="CF159" s="1">
        <v>0</v>
      </c>
      <c r="CG159" s="1">
        <v>0</v>
      </c>
      <c r="CH159" s="1">
        <v>0</v>
      </c>
      <c r="CI159" s="1">
        <v>0</v>
      </c>
      <c r="CJ159" s="1">
        <v>0</v>
      </c>
      <c r="CK159" s="1">
        <v>0</v>
      </c>
      <c r="CL159" s="1">
        <v>0</v>
      </c>
      <c r="CM159" s="1">
        <v>0</v>
      </c>
      <c r="CN159" s="1">
        <v>0</v>
      </c>
      <c r="CO159" s="1">
        <v>0</v>
      </c>
      <c r="CP159" s="1">
        <v>0</v>
      </c>
      <c r="CQ159" s="1">
        <v>0</v>
      </c>
      <c r="CR159" s="1">
        <v>0</v>
      </c>
      <c r="CS159" s="1">
        <v>0</v>
      </c>
      <c r="CT159" s="1">
        <v>0</v>
      </c>
      <c r="CU159" s="1" t="s">
        <v>17</v>
      </c>
    </row>
    <row r="160" spans="1:99" s="1" customFormat="1" x14ac:dyDescent="0.25">
      <c r="A160" s="1" t="s">
        <v>1015</v>
      </c>
      <c r="B160" s="1" t="s">
        <v>1016</v>
      </c>
      <c r="C160" s="1" t="s">
        <v>1017</v>
      </c>
      <c r="D160" s="1">
        <v>1935</v>
      </c>
      <c r="E160" s="1">
        <f t="shared" si="44"/>
        <v>80</v>
      </c>
      <c r="F160" s="1">
        <v>26</v>
      </c>
      <c r="G160" s="1">
        <v>43</v>
      </c>
      <c r="H160" s="1">
        <v>270000</v>
      </c>
      <c r="I160" s="1">
        <v>106600</v>
      </c>
      <c r="J160" s="1">
        <v>57400</v>
      </c>
      <c r="K160" s="1">
        <v>106600</v>
      </c>
      <c r="L160" s="1">
        <f t="shared" si="45"/>
        <v>4643485340</v>
      </c>
      <c r="M160" s="1">
        <v>12580</v>
      </c>
      <c r="N160" s="1">
        <f t="shared" si="46"/>
        <v>547984800</v>
      </c>
      <c r="O160" s="1">
        <f t="shared" si="47"/>
        <v>19.65625</v>
      </c>
      <c r="P160" s="1">
        <f t="shared" si="48"/>
        <v>50909498.800000004</v>
      </c>
      <c r="Q160" s="1">
        <f t="shared" si="49"/>
        <v>50.909498800000001</v>
      </c>
      <c r="R160" s="1">
        <v>58845</v>
      </c>
      <c r="S160" s="1">
        <f t="shared" si="50"/>
        <v>152407.96154999998</v>
      </c>
      <c r="T160" s="1">
        <f t="shared" si="51"/>
        <v>37660800</v>
      </c>
      <c r="U160" s="1">
        <f t="shared" si="52"/>
        <v>1640598600000</v>
      </c>
      <c r="W160" s="1">
        <f t="shared" si="53"/>
        <v>0</v>
      </c>
      <c r="X160" s="1">
        <f t="shared" si="54"/>
        <v>0</v>
      </c>
      <c r="Y160" s="1">
        <f t="shared" si="55"/>
        <v>0</v>
      </c>
      <c r="Z160" s="1">
        <f t="shared" si="56"/>
        <v>8.4737484324382724</v>
      </c>
      <c r="AA160" s="1">
        <f t="shared" si="57"/>
        <v>0</v>
      </c>
      <c r="AB160" s="1">
        <f t="shared" si="58"/>
        <v>0.97774020374287762</v>
      </c>
      <c r="AC160" s="1">
        <v>26</v>
      </c>
      <c r="AD160" s="1">
        <f t="shared" si="59"/>
        <v>0.32591340124762586</v>
      </c>
      <c r="AE160" s="1" t="s">
        <v>2</v>
      </c>
      <c r="AF160" s="1">
        <f t="shared" si="60"/>
        <v>2993.704292527822</v>
      </c>
      <c r="AG160" s="1">
        <f t="shared" si="61"/>
        <v>3.208017723205836E-2</v>
      </c>
      <c r="AH160" s="1">
        <f t="shared" si="62"/>
        <v>0.71904292424854122</v>
      </c>
      <c r="AI160" s="1">
        <f t="shared" si="63"/>
        <v>2500338260</v>
      </c>
      <c r="AJ160" s="1">
        <f t="shared" si="64"/>
        <v>70801752</v>
      </c>
      <c r="AK160" s="1">
        <f t="shared" si="65"/>
        <v>70.801751999999993</v>
      </c>
      <c r="AL160" s="1" t="s">
        <v>2</v>
      </c>
      <c r="AM160" s="1" t="s">
        <v>2</v>
      </c>
      <c r="AN160" s="1" t="s">
        <v>2</v>
      </c>
      <c r="AO160" s="1" t="s">
        <v>2</v>
      </c>
      <c r="AP160" s="1" t="s">
        <v>2</v>
      </c>
      <c r="AQ160" s="1" t="s">
        <v>2</v>
      </c>
      <c r="AR160" s="1" t="s">
        <v>2</v>
      </c>
      <c r="AS160" s="1">
        <v>0</v>
      </c>
      <c r="AT160" s="1" t="s">
        <v>2</v>
      </c>
      <c r="AU160" s="1" t="s">
        <v>2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  <c r="CG160" s="1">
        <v>0</v>
      </c>
      <c r="CH160" s="1">
        <v>0</v>
      </c>
      <c r="CI160" s="1">
        <v>0</v>
      </c>
      <c r="CJ160" s="1">
        <v>0</v>
      </c>
      <c r="CK160" s="1">
        <v>0</v>
      </c>
      <c r="CL160" s="1">
        <v>0</v>
      </c>
      <c r="CM160" s="1">
        <v>0</v>
      </c>
      <c r="CN160" s="1">
        <v>0</v>
      </c>
      <c r="CO160" s="1">
        <v>0</v>
      </c>
      <c r="CP160" s="1">
        <v>0</v>
      </c>
      <c r="CQ160" s="1">
        <v>0</v>
      </c>
      <c r="CR160" s="1">
        <v>0</v>
      </c>
      <c r="CS160" s="1">
        <v>0</v>
      </c>
      <c r="CT160" s="1">
        <v>0</v>
      </c>
      <c r="CU160" s="1" t="s">
        <v>17</v>
      </c>
    </row>
    <row r="161" spans="1:99" s="1" customFormat="1" x14ac:dyDescent="0.25">
      <c r="A161" s="1" t="s">
        <v>1018</v>
      </c>
      <c r="B161" s="1" t="s">
        <v>1019</v>
      </c>
      <c r="C161" s="1" t="s">
        <v>1020</v>
      </c>
      <c r="D161" s="1">
        <v>1917</v>
      </c>
      <c r="E161" s="1">
        <f t="shared" si="44"/>
        <v>98</v>
      </c>
      <c r="F161" s="1">
        <v>56</v>
      </c>
      <c r="G161" s="1">
        <v>56</v>
      </c>
      <c r="H161" s="1">
        <v>742</v>
      </c>
      <c r="I161" s="1">
        <v>9300</v>
      </c>
      <c r="J161" s="1">
        <v>5400</v>
      </c>
      <c r="K161" s="1">
        <v>9300</v>
      </c>
      <c r="L161" s="1">
        <f t="shared" si="45"/>
        <v>405107070</v>
      </c>
      <c r="M161" s="1">
        <v>900</v>
      </c>
      <c r="N161" s="1">
        <f t="shared" si="46"/>
        <v>39204000</v>
      </c>
      <c r="O161" s="1">
        <f t="shared" si="47"/>
        <v>1.40625</v>
      </c>
      <c r="P161" s="1">
        <f t="shared" si="48"/>
        <v>3642174</v>
      </c>
      <c r="Q161" s="1">
        <f t="shared" si="49"/>
        <v>3.6421740000000002</v>
      </c>
      <c r="R161" s="1">
        <v>19500</v>
      </c>
      <c r="S161" s="1">
        <f t="shared" si="50"/>
        <v>50504.804999999993</v>
      </c>
      <c r="T161" s="1">
        <f t="shared" si="51"/>
        <v>12480000</v>
      </c>
      <c r="U161" s="1">
        <f t="shared" si="52"/>
        <v>543660000000</v>
      </c>
      <c r="W161" s="1">
        <f t="shared" si="53"/>
        <v>0</v>
      </c>
      <c r="X161" s="1">
        <f t="shared" si="54"/>
        <v>0</v>
      </c>
      <c r="Y161" s="1">
        <f t="shared" si="55"/>
        <v>0</v>
      </c>
      <c r="Z161" s="1">
        <f t="shared" si="56"/>
        <v>10.333309611264157</v>
      </c>
      <c r="AA161" s="1">
        <f t="shared" si="57"/>
        <v>0</v>
      </c>
      <c r="AB161" s="1">
        <f t="shared" si="58"/>
        <v>0.55357015774629414</v>
      </c>
      <c r="AC161" s="1">
        <v>56</v>
      </c>
      <c r="AD161" s="1">
        <f t="shared" si="59"/>
        <v>0.18452338591543138</v>
      </c>
      <c r="AE161" s="1" t="s">
        <v>2</v>
      </c>
      <c r="AF161" s="1">
        <f t="shared" si="60"/>
        <v>13866.666666666666</v>
      </c>
      <c r="AG161" s="1">
        <f t="shared" si="61"/>
        <v>0.14625802355122106</v>
      </c>
      <c r="AH161" s="1">
        <f t="shared" si="62"/>
        <v>0.54680794716304004</v>
      </c>
      <c r="AI161" s="1">
        <f t="shared" si="63"/>
        <v>235223460</v>
      </c>
      <c r="AJ161" s="1">
        <f t="shared" si="64"/>
        <v>6660792</v>
      </c>
      <c r="AK161" s="1">
        <f t="shared" si="65"/>
        <v>6.6607919999999998</v>
      </c>
      <c r="AL161" s="1" t="s">
        <v>2</v>
      </c>
      <c r="AM161" s="1" t="s">
        <v>2</v>
      </c>
      <c r="AN161" s="1" t="s">
        <v>2</v>
      </c>
      <c r="AO161" s="1" t="s">
        <v>2</v>
      </c>
      <c r="AP161" s="1" t="s">
        <v>2</v>
      </c>
      <c r="AQ161" s="1" t="s">
        <v>2</v>
      </c>
      <c r="AR161" s="1" t="s">
        <v>2</v>
      </c>
      <c r="AS161" s="1">
        <v>0</v>
      </c>
      <c r="AT161" s="1" t="s">
        <v>2</v>
      </c>
      <c r="AU161" s="1" t="s">
        <v>2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  <c r="CC161" s="1">
        <v>0</v>
      </c>
      <c r="CD161" s="1">
        <v>0</v>
      </c>
      <c r="CE161" s="1">
        <v>0</v>
      </c>
      <c r="CF161" s="1">
        <v>0</v>
      </c>
      <c r="CG161" s="1">
        <v>0</v>
      </c>
      <c r="CH161" s="1">
        <v>0</v>
      </c>
      <c r="CI161" s="1">
        <v>0</v>
      </c>
      <c r="CJ161" s="1">
        <v>0</v>
      </c>
      <c r="CK161" s="1">
        <v>0</v>
      </c>
      <c r="CL161" s="1">
        <v>0</v>
      </c>
      <c r="CM161" s="1">
        <v>0</v>
      </c>
      <c r="CN161" s="1">
        <v>0</v>
      </c>
      <c r="CO161" s="1">
        <v>0</v>
      </c>
      <c r="CP161" s="1">
        <v>0</v>
      </c>
      <c r="CQ161" s="1">
        <v>0</v>
      </c>
      <c r="CR161" s="1">
        <v>0</v>
      </c>
      <c r="CS161" s="1">
        <v>0</v>
      </c>
      <c r="CT161" s="1">
        <v>0</v>
      </c>
      <c r="CU161" s="1" t="s">
        <v>17</v>
      </c>
    </row>
    <row r="162" spans="1:99" s="1" customFormat="1" x14ac:dyDescent="0.25">
      <c r="A162" s="1" t="s">
        <v>1021</v>
      </c>
      <c r="B162" s="1" t="s">
        <v>1022</v>
      </c>
      <c r="C162" s="1" t="s">
        <v>1023</v>
      </c>
      <c r="D162" s="1">
        <v>1931</v>
      </c>
      <c r="E162" s="1">
        <f t="shared" si="44"/>
        <v>84</v>
      </c>
      <c r="F162" s="1">
        <v>26</v>
      </c>
      <c r="G162" s="1">
        <v>42</v>
      </c>
      <c r="H162" s="1">
        <v>171000</v>
      </c>
      <c r="I162" s="1">
        <v>787000</v>
      </c>
      <c r="J162" s="1">
        <v>82000</v>
      </c>
      <c r="K162" s="1">
        <v>787000</v>
      </c>
      <c r="L162" s="1">
        <f t="shared" si="45"/>
        <v>34281641300</v>
      </c>
      <c r="M162" s="1">
        <v>11810</v>
      </c>
      <c r="N162" s="1">
        <f t="shared" si="46"/>
        <v>514443600</v>
      </c>
      <c r="O162" s="1">
        <f t="shared" si="47"/>
        <v>18.453125</v>
      </c>
      <c r="P162" s="1">
        <f t="shared" si="48"/>
        <v>47793416.600000001</v>
      </c>
      <c r="Q162" s="1">
        <f t="shared" si="49"/>
        <v>47.7934166</v>
      </c>
      <c r="R162" s="1">
        <v>36990</v>
      </c>
      <c r="S162" s="1">
        <f t="shared" si="50"/>
        <v>95803.730099999986</v>
      </c>
      <c r="T162" s="1">
        <f t="shared" si="51"/>
        <v>23673600</v>
      </c>
      <c r="U162" s="1">
        <f t="shared" si="52"/>
        <v>1031281200000</v>
      </c>
      <c r="W162" s="1">
        <f t="shared" si="53"/>
        <v>0</v>
      </c>
      <c r="X162" s="1">
        <f t="shared" si="54"/>
        <v>0</v>
      </c>
      <c r="Y162" s="1">
        <f t="shared" si="55"/>
        <v>0</v>
      </c>
      <c r="Z162" s="1">
        <f t="shared" si="56"/>
        <v>66.638289017493847</v>
      </c>
      <c r="AA162" s="1">
        <f t="shared" si="57"/>
        <v>0</v>
      </c>
      <c r="AB162" s="1">
        <f t="shared" si="58"/>
        <v>7.6890333481723676</v>
      </c>
      <c r="AC162" s="1">
        <v>26</v>
      </c>
      <c r="AD162" s="1">
        <f t="shared" si="59"/>
        <v>2.5630111160574556</v>
      </c>
      <c r="AE162" s="1" t="s">
        <v>2</v>
      </c>
      <c r="AF162" s="1">
        <f t="shared" si="60"/>
        <v>2004.5385266723115</v>
      </c>
      <c r="AG162" s="1">
        <f t="shared" si="61"/>
        <v>0.2603756708237781</v>
      </c>
      <c r="AH162" s="1">
        <f t="shared" si="62"/>
        <v>0.47252208702406123</v>
      </c>
      <c r="AI162" s="1">
        <f t="shared" si="63"/>
        <v>3571911800</v>
      </c>
      <c r="AJ162" s="1">
        <f t="shared" si="64"/>
        <v>101145360</v>
      </c>
      <c r="AK162" s="1">
        <f t="shared" si="65"/>
        <v>101.14536</v>
      </c>
      <c r="AL162" s="1" t="s">
        <v>2</v>
      </c>
      <c r="AM162" s="1" t="s">
        <v>2</v>
      </c>
      <c r="AN162" s="1" t="s">
        <v>2</v>
      </c>
      <c r="AO162" s="1" t="s">
        <v>2</v>
      </c>
      <c r="AP162" s="1" t="s">
        <v>2</v>
      </c>
      <c r="AQ162" s="1" t="s">
        <v>2</v>
      </c>
      <c r="AR162" s="1" t="s">
        <v>2</v>
      </c>
      <c r="AS162" s="1">
        <v>0</v>
      </c>
      <c r="AT162" s="1" t="s">
        <v>2</v>
      </c>
      <c r="AU162" s="1" t="s">
        <v>2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  <c r="CC162" s="1">
        <v>0</v>
      </c>
      <c r="CD162" s="1">
        <v>0</v>
      </c>
      <c r="CE162" s="1">
        <v>0</v>
      </c>
      <c r="CF162" s="1">
        <v>0</v>
      </c>
      <c r="CG162" s="1">
        <v>0</v>
      </c>
      <c r="CH162" s="1">
        <v>0</v>
      </c>
      <c r="CI162" s="1">
        <v>0</v>
      </c>
      <c r="CJ162" s="1">
        <v>0</v>
      </c>
      <c r="CK162" s="1">
        <v>0</v>
      </c>
      <c r="CL162" s="1">
        <v>0</v>
      </c>
      <c r="CM162" s="1">
        <v>0</v>
      </c>
      <c r="CN162" s="1">
        <v>0</v>
      </c>
      <c r="CO162" s="1">
        <v>0</v>
      </c>
      <c r="CP162" s="1">
        <v>0</v>
      </c>
      <c r="CQ162" s="1">
        <v>0</v>
      </c>
      <c r="CR162" s="1">
        <v>0</v>
      </c>
      <c r="CS162" s="1">
        <v>0</v>
      </c>
      <c r="CT162" s="1">
        <v>0</v>
      </c>
      <c r="CU162" s="1" t="s">
        <v>17</v>
      </c>
    </row>
    <row r="163" spans="1:99" s="1" customFormat="1" x14ac:dyDescent="0.25">
      <c r="A163" s="1" t="s">
        <v>1024</v>
      </c>
      <c r="B163" s="1" t="s">
        <v>1025</v>
      </c>
      <c r="C163" s="1" t="s">
        <v>1026</v>
      </c>
      <c r="D163" s="1">
        <v>1938</v>
      </c>
      <c r="E163" s="1">
        <f t="shared" si="44"/>
        <v>77</v>
      </c>
      <c r="F163" s="1">
        <v>38</v>
      </c>
      <c r="G163" s="1">
        <v>44</v>
      </c>
      <c r="H163" s="1">
        <v>230000</v>
      </c>
      <c r="I163" s="1">
        <v>11100000</v>
      </c>
      <c r="J163" s="1">
        <v>290000</v>
      </c>
      <c r="K163" s="1">
        <v>11100000</v>
      </c>
      <c r="L163" s="1">
        <f t="shared" si="45"/>
        <v>483514890000</v>
      </c>
      <c r="M163" s="1">
        <v>17950</v>
      </c>
      <c r="N163" s="1">
        <f t="shared" si="46"/>
        <v>781902000</v>
      </c>
      <c r="O163" s="1">
        <f t="shared" si="47"/>
        <v>28.046875</v>
      </c>
      <c r="P163" s="1">
        <f t="shared" si="48"/>
        <v>72641137</v>
      </c>
      <c r="Q163" s="1">
        <f t="shared" si="49"/>
        <v>72.641137000000001</v>
      </c>
      <c r="R163" s="1">
        <v>45170</v>
      </c>
      <c r="S163" s="1">
        <f t="shared" si="50"/>
        <v>116989.8483</v>
      </c>
      <c r="T163" s="1">
        <f t="shared" si="51"/>
        <v>28908800</v>
      </c>
      <c r="U163" s="1">
        <f t="shared" si="52"/>
        <v>1259339600000</v>
      </c>
      <c r="V163" s="1">
        <v>105902.06632</v>
      </c>
      <c r="W163" s="1">
        <f t="shared" si="53"/>
        <v>32.278949814335995</v>
      </c>
      <c r="X163" s="1">
        <f t="shared" si="54"/>
        <v>20.057215948610082</v>
      </c>
      <c r="Y163" s="1">
        <f t="shared" si="55"/>
        <v>1.0683731652865869</v>
      </c>
      <c r="Z163" s="1">
        <f t="shared" si="56"/>
        <v>618.38298149896025</v>
      </c>
      <c r="AA163" s="1">
        <f t="shared" si="57"/>
        <v>9.0237963726781403E-2</v>
      </c>
      <c r="AB163" s="1">
        <f t="shared" si="58"/>
        <v>48.819709065707386</v>
      </c>
      <c r="AC163" s="1">
        <v>38</v>
      </c>
      <c r="AD163" s="1">
        <f t="shared" si="59"/>
        <v>16.273236355235795</v>
      </c>
      <c r="AE163" s="1" t="s">
        <v>2</v>
      </c>
      <c r="AF163" s="1">
        <f t="shared" si="60"/>
        <v>1610.5181058495821</v>
      </c>
      <c r="AG163" s="1">
        <f t="shared" si="61"/>
        <v>1.9598679700747008</v>
      </c>
      <c r="AH163" s="1">
        <f t="shared" si="62"/>
        <v>0.20307315830848074</v>
      </c>
      <c r="AI163" s="1">
        <f t="shared" si="63"/>
        <v>12632371000</v>
      </c>
      <c r="AJ163" s="1">
        <f t="shared" si="64"/>
        <v>357709200</v>
      </c>
      <c r="AK163" s="1">
        <f t="shared" si="65"/>
        <v>357.70920000000001</v>
      </c>
      <c r="AL163" s="1" t="s">
        <v>1027</v>
      </c>
      <c r="AM163" s="1" t="s">
        <v>2</v>
      </c>
      <c r="AN163" s="1" t="s">
        <v>1028</v>
      </c>
      <c r="AO163" s="1" t="s">
        <v>1029</v>
      </c>
      <c r="AP163" s="1" t="s">
        <v>2</v>
      </c>
      <c r="AQ163" s="1" t="s">
        <v>2</v>
      </c>
      <c r="AR163" s="1" t="s">
        <v>2</v>
      </c>
      <c r="AS163" s="1">
        <v>0</v>
      </c>
      <c r="AT163" s="1" t="s">
        <v>2</v>
      </c>
      <c r="AU163" s="1" t="s">
        <v>2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0</v>
      </c>
      <c r="CE163" s="1">
        <v>0</v>
      </c>
      <c r="CF163" s="1">
        <v>0</v>
      </c>
      <c r="CG163" s="1">
        <v>0</v>
      </c>
      <c r="CH163" s="1">
        <v>0</v>
      </c>
      <c r="CI163" s="1">
        <v>0</v>
      </c>
      <c r="CJ163" s="1">
        <v>0</v>
      </c>
      <c r="CK163" s="1">
        <v>0</v>
      </c>
      <c r="CL163" s="1">
        <v>0</v>
      </c>
      <c r="CM163" s="1">
        <v>0</v>
      </c>
      <c r="CN163" s="1">
        <v>0</v>
      </c>
      <c r="CO163" s="1">
        <v>0</v>
      </c>
      <c r="CP163" s="1">
        <v>0</v>
      </c>
      <c r="CQ163" s="1">
        <v>0</v>
      </c>
      <c r="CR163" s="1">
        <v>0</v>
      </c>
      <c r="CS163" s="1">
        <v>0</v>
      </c>
      <c r="CT163" s="1">
        <v>0</v>
      </c>
      <c r="CU163" s="1" t="s">
        <v>17</v>
      </c>
    </row>
    <row r="164" spans="1:99" s="1" customFormat="1" x14ac:dyDescent="0.25">
      <c r="A164" s="1" t="s">
        <v>1030</v>
      </c>
      <c r="B164" s="1" t="s">
        <v>1031</v>
      </c>
      <c r="C164" s="1" t="s">
        <v>1032</v>
      </c>
      <c r="D164" s="1">
        <v>1912</v>
      </c>
      <c r="E164" s="1">
        <f t="shared" si="44"/>
        <v>103</v>
      </c>
      <c r="F164" s="1">
        <v>6</v>
      </c>
      <c r="G164" s="1">
        <v>15</v>
      </c>
      <c r="H164" s="1">
        <v>1140</v>
      </c>
      <c r="I164" s="1">
        <v>75300</v>
      </c>
      <c r="J164" s="1">
        <v>61000</v>
      </c>
      <c r="K164" s="1">
        <v>75300</v>
      </c>
      <c r="L164" s="1">
        <f t="shared" si="45"/>
        <v>3280060470</v>
      </c>
      <c r="M164" s="1">
        <v>13000</v>
      </c>
      <c r="N164" s="1">
        <f t="shared" si="46"/>
        <v>566280000</v>
      </c>
      <c r="O164" s="1">
        <f t="shared" si="47"/>
        <v>20.3125</v>
      </c>
      <c r="P164" s="1">
        <f t="shared" si="48"/>
        <v>52609180</v>
      </c>
      <c r="Q164" s="1">
        <f t="shared" si="49"/>
        <v>52.609180000000002</v>
      </c>
      <c r="R164" s="1">
        <v>287</v>
      </c>
      <c r="S164" s="1">
        <f t="shared" si="50"/>
        <v>743.3271299999999</v>
      </c>
      <c r="T164" s="1">
        <f t="shared" si="51"/>
        <v>183680</v>
      </c>
      <c r="U164" s="1">
        <f t="shared" si="52"/>
        <v>8001560000</v>
      </c>
      <c r="V164" s="1">
        <v>228463.51928000001</v>
      </c>
      <c r="W164" s="1">
        <f t="shared" si="53"/>
        <v>69.635680676543998</v>
      </c>
      <c r="X164" s="1">
        <f t="shared" si="54"/>
        <v>43.269619770516321</v>
      </c>
      <c r="Y164" s="1">
        <f t="shared" si="55"/>
        <v>2.7082948875554758</v>
      </c>
      <c r="Z164" s="1">
        <f t="shared" si="56"/>
        <v>5.7922943949989403</v>
      </c>
      <c r="AA164" s="1">
        <f t="shared" si="57"/>
        <v>0.92548605221085811</v>
      </c>
      <c r="AB164" s="1">
        <f t="shared" si="58"/>
        <v>2.8961471974994701</v>
      </c>
      <c r="AC164" s="1">
        <v>6</v>
      </c>
      <c r="AD164" s="1">
        <f t="shared" si="59"/>
        <v>0.96538239916649005</v>
      </c>
      <c r="AE164" s="1">
        <v>29.453900000000001</v>
      </c>
      <c r="AF164" s="1">
        <f t="shared" si="60"/>
        <v>14.129230769230769</v>
      </c>
      <c r="AG164" s="1">
        <f t="shared" si="61"/>
        <v>2.1571505877177214E-2</v>
      </c>
      <c r="AH164" s="1">
        <f t="shared" si="62"/>
        <v>0.69919704719208398</v>
      </c>
      <c r="AI164" s="1">
        <f t="shared" si="63"/>
        <v>2657153900</v>
      </c>
      <c r="AJ164" s="1">
        <f t="shared" si="64"/>
        <v>75242280</v>
      </c>
      <c r="AK164" s="1">
        <f t="shared" si="65"/>
        <v>75.242279999999994</v>
      </c>
      <c r="AL164" s="1" t="s">
        <v>1033</v>
      </c>
      <c r="AM164" s="1" t="s">
        <v>2</v>
      </c>
      <c r="AN164" s="1" t="s">
        <v>1034</v>
      </c>
      <c r="AO164" s="1" t="s">
        <v>1035</v>
      </c>
      <c r="AP164" s="1" t="s">
        <v>1036</v>
      </c>
      <c r="AQ164" s="1" t="s">
        <v>449</v>
      </c>
      <c r="AR164" s="1" t="s">
        <v>247</v>
      </c>
      <c r="AS164" s="1">
        <v>1</v>
      </c>
      <c r="AT164" s="1" t="s">
        <v>1037</v>
      </c>
      <c r="AU164" s="1" t="s">
        <v>1038</v>
      </c>
      <c r="AV164" s="1">
        <v>8</v>
      </c>
      <c r="AW164" s="2">
        <v>98</v>
      </c>
      <c r="AX164" s="2">
        <v>2</v>
      </c>
      <c r="AY164" s="1">
        <v>0</v>
      </c>
      <c r="AZ164" s="2">
        <v>1.9</v>
      </c>
      <c r="BA164" s="2">
        <v>21.7</v>
      </c>
      <c r="BB164" s="2">
        <v>0.1</v>
      </c>
      <c r="BC164" s="1">
        <v>0</v>
      </c>
      <c r="BD164" s="1">
        <v>0</v>
      </c>
      <c r="BE164" s="2">
        <v>0.1</v>
      </c>
      <c r="BF164" s="2">
        <v>42.9</v>
      </c>
      <c r="BG164" s="2">
        <v>2</v>
      </c>
      <c r="BH164" s="2">
        <v>1.2</v>
      </c>
      <c r="BI164" s="2">
        <v>0.7</v>
      </c>
      <c r="BJ164" s="1">
        <v>0</v>
      </c>
      <c r="BK164" s="2">
        <v>25.5</v>
      </c>
      <c r="BL164" s="2">
        <v>3.4</v>
      </c>
      <c r="BM164" s="1">
        <v>0</v>
      </c>
      <c r="BN164" s="2">
        <v>0.5</v>
      </c>
      <c r="BO164" s="2">
        <v>2861</v>
      </c>
      <c r="BP164" s="2">
        <v>295</v>
      </c>
      <c r="BQ164" s="2">
        <v>25</v>
      </c>
      <c r="BR164" s="2">
        <v>3</v>
      </c>
      <c r="BS164" s="2">
        <v>0.16</v>
      </c>
      <c r="BT164" s="2">
        <v>0.02</v>
      </c>
      <c r="BU164" s="2">
        <v>5198</v>
      </c>
      <c r="BV164" s="2">
        <v>45</v>
      </c>
      <c r="BW164" s="2">
        <v>0.28000000000000003</v>
      </c>
      <c r="BX164" s="2">
        <v>26509</v>
      </c>
      <c r="BY164" s="2">
        <v>2432</v>
      </c>
      <c r="BZ164" s="2">
        <v>231</v>
      </c>
      <c r="CA164" s="2">
        <v>21</v>
      </c>
      <c r="CB164" s="2">
        <v>1.03</v>
      </c>
      <c r="CC164" s="2">
        <v>0.1</v>
      </c>
      <c r="CD164" s="2">
        <v>3</v>
      </c>
      <c r="CE164" s="2">
        <v>4</v>
      </c>
      <c r="CF164" s="2">
        <v>20</v>
      </c>
      <c r="CG164" s="2">
        <v>13</v>
      </c>
      <c r="CH164" s="2">
        <v>36</v>
      </c>
      <c r="CI164" s="2">
        <v>23</v>
      </c>
      <c r="CJ164" s="2">
        <v>31</v>
      </c>
      <c r="CK164" s="2">
        <v>1</v>
      </c>
      <c r="CL164" s="2">
        <v>2</v>
      </c>
      <c r="CM164" s="1">
        <v>0</v>
      </c>
      <c r="CN164" s="2">
        <v>1</v>
      </c>
      <c r="CO164" s="1">
        <v>0</v>
      </c>
      <c r="CP164" s="1">
        <v>0</v>
      </c>
      <c r="CQ164" s="2">
        <v>17</v>
      </c>
      <c r="CR164" s="2">
        <v>50</v>
      </c>
      <c r="CS164" s="2">
        <v>0.18476999999999999</v>
      </c>
      <c r="CT164" s="2">
        <v>2.3429999999999999E-2</v>
      </c>
      <c r="CU164" s="1" t="s">
        <v>17</v>
      </c>
    </row>
    <row r="165" spans="1:99" s="1" customFormat="1" x14ac:dyDescent="0.25">
      <c r="A165" s="1" t="s">
        <v>1039</v>
      </c>
      <c r="B165" s="1" t="s">
        <v>1040</v>
      </c>
      <c r="C165" s="1" t="s">
        <v>1041</v>
      </c>
      <c r="D165" s="1">
        <v>1925</v>
      </c>
      <c r="E165" s="1">
        <f t="shared" si="44"/>
        <v>90</v>
      </c>
      <c r="F165" s="1">
        <v>0</v>
      </c>
      <c r="G165" s="1">
        <v>46</v>
      </c>
      <c r="H165" s="1">
        <v>72000</v>
      </c>
      <c r="I165" s="1">
        <v>16358</v>
      </c>
      <c r="J165" s="1">
        <v>16128</v>
      </c>
      <c r="K165" s="1">
        <v>16358</v>
      </c>
      <c r="L165" s="1">
        <f t="shared" si="45"/>
        <v>712552844.20000005</v>
      </c>
      <c r="M165" s="1">
        <v>675.38555921</v>
      </c>
      <c r="N165" s="1">
        <f t="shared" si="46"/>
        <v>29419794.959187601</v>
      </c>
      <c r="O165" s="1">
        <f t="shared" si="47"/>
        <v>1.055289936265625</v>
      </c>
      <c r="P165" s="1">
        <f t="shared" si="48"/>
        <v>2733190.8041445808</v>
      </c>
      <c r="Q165" s="1">
        <f t="shared" si="49"/>
        <v>2.7331908041445807</v>
      </c>
      <c r="R165" s="1">
        <v>11600</v>
      </c>
      <c r="S165" s="1">
        <f t="shared" si="50"/>
        <v>30043.883999999998</v>
      </c>
      <c r="T165" s="1">
        <f t="shared" si="51"/>
        <v>7424000</v>
      </c>
      <c r="U165" s="1">
        <f t="shared" si="52"/>
        <v>323408000000</v>
      </c>
      <c r="V165" s="1">
        <v>56523.056377000001</v>
      </c>
      <c r="W165" s="1">
        <f t="shared" si="53"/>
        <v>17.2282275837096</v>
      </c>
      <c r="X165" s="1">
        <f t="shared" si="54"/>
        <v>10.705127739465539</v>
      </c>
      <c r="Y165" s="1">
        <f t="shared" si="55"/>
        <v>2.9396831011698064</v>
      </c>
      <c r="Z165" s="1">
        <f t="shared" si="56"/>
        <v>24.220183899598343</v>
      </c>
      <c r="AA165" s="1">
        <f t="shared" si="57"/>
        <v>0.86602010261412443</v>
      </c>
      <c r="AB165" s="1" t="e">
        <f t="shared" si="58"/>
        <v>#DIV/0!</v>
      </c>
      <c r="AC165" s="1">
        <v>0</v>
      </c>
      <c r="AD165" s="1" t="e">
        <f t="shared" si="59"/>
        <v>#DIV/0!</v>
      </c>
      <c r="AE165" s="1">
        <v>4439.8900000000003</v>
      </c>
      <c r="AF165" s="1">
        <f t="shared" si="60"/>
        <v>10992.239764030297</v>
      </c>
      <c r="AG165" s="1">
        <f t="shared" si="61"/>
        <v>0.39573372587943761</v>
      </c>
      <c r="AH165" s="1">
        <f t="shared" si="62"/>
        <v>0.13739069612171947</v>
      </c>
      <c r="AI165" s="1">
        <f t="shared" si="63"/>
        <v>702534067.20000005</v>
      </c>
      <c r="AJ165" s="1">
        <f t="shared" si="64"/>
        <v>19893565.440000001</v>
      </c>
      <c r="AK165" s="1">
        <f t="shared" si="65"/>
        <v>19.89356544</v>
      </c>
      <c r="AL165" s="1" t="s">
        <v>1042</v>
      </c>
      <c r="AM165" s="1" t="s">
        <v>2</v>
      </c>
      <c r="AN165" s="1" t="s">
        <v>1043</v>
      </c>
      <c r="AO165" s="1" t="s">
        <v>1044</v>
      </c>
      <c r="AP165" s="1" t="s">
        <v>1045</v>
      </c>
      <c r="AQ165" s="1" t="s">
        <v>1046</v>
      </c>
      <c r="AR165" s="1" t="s">
        <v>1047</v>
      </c>
      <c r="AS165" s="1">
        <v>4</v>
      </c>
      <c r="AT165" s="1" t="s">
        <v>1048</v>
      </c>
      <c r="AU165" s="1" t="s">
        <v>1049</v>
      </c>
      <c r="AV165" s="1">
        <v>7</v>
      </c>
      <c r="AW165" s="2">
        <v>75</v>
      </c>
      <c r="AX165" s="2">
        <v>24</v>
      </c>
      <c r="AY165" s="2">
        <v>1</v>
      </c>
      <c r="AZ165" s="2">
        <v>9.6999999999999993</v>
      </c>
      <c r="BA165" s="2">
        <v>25.5</v>
      </c>
      <c r="BB165" s="2">
        <v>0.2</v>
      </c>
      <c r="BC165" s="2">
        <v>0.3</v>
      </c>
      <c r="BD165" s="2">
        <v>0.1</v>
      </c>
      <c r="BE165" s="2">
        <v>0.4</v>
      </c>
      <c r="BF165" s="2">
        <v>30.8</v>
      </c>
      <c r="BG165" s="2">
        <v>4.5999999999999996</v>
      </c>
      <c r="BH165" s="2">
        <v>3.9</v>
      </c>
      <c r="BI165" s="2">
        <v>1.2</v>
      </c>
      <c r="BJ165" s="1">
        <v>0</v>
      </c>
      <c r="BK165" s="2">
        <v>12.6</v>
      </c>
      <c r="BL165" s="2">
        <v>9.6</v>
      </c>
      <c r="BM165" s="1">
        <v>0</v>
      </c>
      <c r="BN165" s="2">
        <v>1.1000000000000001</v>
      </c>
      <c r="BO165" s="2">
        <v>403602</v>
      </c>
      <c r="BP165" s="2">
        <v>62140</v>
      </c>
      <c r="BQ165" s="2">
        <v>13</v>
      </c>
      <c r="BR165" s="2">
        <v>2</v>
      </c>
      <c r="BS165" s="2">
        <v>0.08</v>
      </c>
      <c r="BT165" s="2">
        <v>0.01</v>
      </c>
      <c r="BU165" s="2">
        <v>738324</v>
      </c>
      <c r="BV165" s="2">
        <v>24</v>
      </c>
      <c r="BW165" s="2">
        <v>0.15</v>
      </c>
      <c r="BX165" s="2">
        <v>4782801</v>
      </c>
      <c r="BY165" s="2">
        <v>299860</v>
      </c>
      <c r="BZ165" s="2">
        <v>155</v>
      </c>
      <c r="CA165" s="2">
        <v>10</v>
      </c>
      <c r="CB165" s="2">
        <v>1.24</v>
      </c>
      <c r="CC165" s="2">
        <v>0.08</v>
      </c>
      <c r="CD165" s="2">
        <v>7</v>
      </c>
      <c r="CE165" s="2">
        <v>11</v>
      </c>
      <c r="CF165" s="2">
        <v>29</v>
      </c>
      <c r="CG165" s="2">
        <v>15</v>
      </c>
      <c r="CH165" s="2">
        <v>30</v>
      </c>
      <c r="CI165" s="2">
        <v>15</v>
      </c>
      <c r="CJ165" s="2">
        <v>15</v>
      </c>
      <c r="CK165" s="2">
        <v>2</v>
      </c>
      <c r="CL165" s="2">
        <v>1</v>
      </c>
      <c r="CM165" s="1">
        <v>0</v>
      </c>
      <c r="CN165" s="1">
        <v>0</v>
      </c>
      <c r="CO165" s="1">
        <v>0</v>
      </c>
      <c r="CP165" s="1">
        <v>0</v>
      </c>
      <c r="CQ165" s="2">
        <v>18</v>
      </c>
      <c r="CR165" s="2">
        <v>57</v>
      </c>
      <c r="CS165" s="2">
        <v>0.76182000000000005</v>
      </c>
      <c r="CT165" s="2">
        <v>0.47583999999999999</v>
      </c>
      <c r="CU165" s="1" t="s">
        <v>6</v>
      </c>
    </row>
    <row r="166" spans="1:99" s="1" customFormat="1" x14ac:dyDescent="0.25">
      <c r="A166" s="1" t="s">
        <v>1050</v>
      </c>
      <c r="C166" s="1" t="s">
        <v>1051</v>
      </c>
      <c r="D166" s="1">
        <v>1907</v>
      </c>
      <c r="E166" s="1">
        <f t="shared" si="44"/>
        <v>108</v>
      </c>
      <c r="F166" s="1">
        <v>15</v>
      </c>
      <c r="G166" s="1">
        <v>15</v>
      </c>
      <c r="H166" s="1">
        <v>93000</v>
      </c>
      <c r="I166" s="1">
        <v>4352</v>
      </c>
      <c r="J166" s="1">
        <v>4352</v>
      </c>
      <c r="K166" s="1">
        <v>4352</v>
      </c>
      <c r="L166" s="1">
        <f t="shared" si="45"/>
        <v>189572684.80000001</v>
      </c>
      <c r="M166" s="1">
        <v>341.84855541000002</v>
      </c>
      <c r="N166" s="1">
        <f t="shared" si="46"/>
        <v>14890923.073659601</v>
      </c>
      <c r="O166" s="1">
        <f t="shared" si="47"/>
        <v>0.53413836782812507</v>
      </c>
      <c r="P166" s="1">
        <f t="shared" si="48"/>
        <v>1383413.2449465126</v>
      </c>
      <c r="Q166" s="1">
        <f t="shared" si="49"/>
        <v>1.3834132449465126</v>
      </c>
      <c r="R166" s="1">
        <v>3548</v>
      </c>
      <c r="S166" s="1">
        <f t="shared" si="50"/>
        <v>9189.2845199999992</v>
      </c>
      <c r="T166" s="1">
        <f t="shared" si="51"/>
        <v>2270720</v>
      </c>
      <c r="U166" s="1">
        <f t="shared" si="52"/>
        <v>98918240000</v>
      </c>
      <c r="V166" s="1">
        <v>46325.351140999999</v>
      </c>
      <c r="W166" s="1">
        <f t="shared" si="53"/>
        <v>14.119967027776799</v>
      </c>
      <c r="X166" s="1">
        <f t="shared" si="54"/>
        <v>8.7737435539985551</v>
      </c>
      <c r="Y166" s="1">
        <f t="shared" si="55"/>
        <v>3.3865119235445285</v>
      </c>
      <c r="Z166" s="1">
        <f t="shared" si="56"/>
        <v>12.730754424172211</v>
      </c>
      <c r="AA166" s="1">
        <f t="shared" si="57"/>
        <v>2.6303448112491448</v>
      </c>
      <c r="AB166" s="1">
        <f t="shared" si="58"/>
        <v>2.5461508848344421</v>
      </c>
      <c r="AC166" s="1">
        <v>15</v>
      </c>
      <c r="AD166" s="1">
        <f t="shared" si="59"/>
        <v>0.8487169616114808</v>
      </c>
      <c r="AE166" s="1">
        <v>86.278700000000001</v>
      </c>
      <c r="AF166" s="1">
        <f t="shared" si="60"/>
        <v>6642.4735868097669</v>
      </c>
      <c r="AG166" s="1">
        <f t="shared" si="61"/>
        <v>0.29237402000368767</v>
      </c>
      <c r="AH166" s="1">
        <f t="shared" si="62"/>
        <v>0.25770979801157107</v>
      </c>
      <c r="AI166" s="1">
        <f t="shared" si="63"/>
        <v>189572684.80000001</v>
      </c>
      <c r="AJ166" s="1">
        <f t="shared" si="64"/>
        <v>5368104.96</v>
      </c>
      <c r="AK166" s="1">
        <f t="shared" si="65"/>
        <v>5.3681049600000001</v>
      </c>
      <c r="AL166" s="1" t="s">
        <v>1052</v>
      </c>
      <c r="AM166" s="1" t="s">
        <v>2</v>
      </c>
      <c r="AN166" s="1" t="s">
        <v>1053</v>
      </c>
      <c r="AO166" s="1" t="s">
        <v>1054</v>
      </c>
      <c r="AP166" s="1" t="s">
        <v>1055</v>
      </c>
      <c r="AQ166" s="1" t="s">
        <v>211</v>
      </c>
      <c r="AR166" s="1" t="s">
        <v>605</v>
      </c>
      <c r="AS166" s="1">
        <v>1</v>
      </c>
      <c r="AT166" s="1" t="s">
        <v>1056</v>
      </c>
      <c r="AU166" s="1" t="s">
        <v>1057</v>
      </c>
      <c r="AV166" s="1">
        <v>8</v>
      </c>
      <c r="AW166" s="2">
        <v>42</v>
      </c>
      <c r="AX166" s="2">
        <v>55</v>
      </c>
      <c r="AY166" s="2">
        <v>4</v>
      </c>
      <c r="AZ166" s="2">
        <v>0.1</v>
      </c>
      <c r="BA166" s="2">
        <v>22.1</v>
      </c>
      <c r="BB166" s="2">
        <v>0.3</v>
      </c>
      <c r="BC166" s="2">
        <v>0.5</v>
      </c>
      <c r="BD166" s="2">
        <v>0.1</v>
      </c>
      <c r="BE166" s="2">
        <v>1.5</v>
      </c>
      <c r="BF166" s="2">
        <v>35</v>
      </c>
      <c r="BG166" s="2">
        <v>2.9</v>
      </c>
      <c r="BH166" s="2">
        <v>4.5999999999999996</v>
      </c>
      <c r="BI166" s="1">
        <v>0</v>
      </c>
      <c r="BJ166" s="2">
        <v>0.6</v>
      </c>
      <c r="BK166" s="2">
        <v>11.5</v>
      </c>
      <c r="BL166" s="2">
        <v>20.8</v>
      </c>
      <c r="BM166" s="1">
        <v>0</v>
      </c>
      <c r="BN166" s="2">
        <v>0.1</v>
      </c>
      <c r="BO166" s="2">
        <v>7660</v>
      </c>
      <c r="BP166" s="2">
        <v>697</v>
      </c>
      <c r="BQ166" s="2">
        <v>49</v>
      </c>
      <c r="BR166" s="2">
        <v>4</v>
      </c>
      <c r="BS166" s="2">
        <v>0.18</v>
      </c>
      <c r="BT166" s="2">
        <v>0.02</v>
      </c>
      <c r="BU166" s="2">
        <v>12896</v>
      </c>
      <c r="BV166" s="2">
        <v>83</v>
      </c>
      <c r="BW166" s="2">
        <v>0.3</v>
      </c>
      <c r="BX166" s="2">
        <v>59559</v>
      </c>
      <c r="BY166" s="2">
        <v>3965</v>
      </c>
      <c r="BZ166" s="2">
        <v>384</v>
      </c>
      <c r="CA166" s="2">
        <v>26</v>
      </c>
      <c r="CB166" s="2">
        <v>0.78</v>
      </c>
      <c r="CC166" s="2">
        <v>0.05</v>
      </c>
      <c r="CD166" s="2">
        <v>23</v>
      </c>
      <c r="CE166" s="2">
        <v>39</v>
      </c>
      <c r="CF166" s="2">
        <v>8</v>
      </c>
      <c r="CG166" s="2">
        <v>9</v>
      </c>
      <c r="CH166" s="2">
        <v>39</v>
      </c>
      <c r="CI166" s="2">
        <v>18</v>
      </c>
      <c r="CJ166" s="2">
        <v>23</v>
      </c>
      <c r="CK166" s="1">
        <v>0</v>
      </c>
      <c r="CL166" s="1">
        <v>0</v>
      </c>
      <c r="CM166" s="1">
        <v>0</v>
      </c>
      <c r="CN166" s="1">
        <v>0</v>
      </c>
      <c r="CO166" s="1">
        <v>0</v>
      </c>
      <c r="CP166" s="2">
        <v>1</v>
      </c>
      <c r="CQ166" s="2">
        <v>11</v>
      </c>
      <c r="CR166" s="2">
        <v>27</v>
      </c>
      <c r="CS166" s="2">
        <v>0.92500000000000004</v>
      </c>
      <c r="CT166" s="2">
        <v>0.94598000000000004</v>
      </c>
      <c r="CU166" s="1" t="s">
        <v>6</v>
      </c>
    </row>
    <row r="167" spans="1:99" s="1" customFormat="1" x14ac:dyDescent="0.25">
      <c r="A167" s="1" t="s">
        <v>1058</v>
      </c>
      <c r="B167" s="1" t="s">
        <v>1059</v>
      </c>
      <c r="C167" s="1" t="s">
        <v>1060</v>
      </c>
      <c r="D167" s="1">
        <v>1917</v>
      </c>
      <c r="E167" s="1">
        <f t="shared" si="44"/>
        <v>98</v>
      </c>
      <c r="F167" s="1">
        <v>20</v>
      </c>
      <c r="G167" s="1">
        <v>22</v>
      </c>
      <c r="H167" s="1">
        <v>20000</v>
      </c>
      <c r="I167" s="1">
        <v>4853</v>
      </c>
      <c r="J167" s="1">
        <v>4608</v>
      </c>
      <c r="K167" s="1">
        <v>4853</v>
      </c>
      <c r="L167" s="1">
        <f t="shared" si="45"/>
        <v>211396194.70000002</v>
      </c>
      <c r="M167" s="1">
        <v>612.89149093000003</v>
      </c>
      <c r="N167" s="1">
        <f t="shared" si="46"/>
        <v>26697553.3449108</v>
      </c>
      <c r="O167" s="1">
        <f t="shared" si="47"/>
        <v>0.95764295457812509</v>
      </c>
      <c r="P167" s="1">
        <f t="shared" si="48"/>
        <v>2480286.05898498</v>
      </c>
      <c r="Q167" s="1">
        <f t="shared" si="49"/>
        <v>2.48028605898498</v>
      </c>
      <c r="R167" s="1">
        <v>3230</v>
      </c>
      <c r="S167" s="1">
        <f t="shared" si="50"/>
        <v>8365.6677</v>
      </c>
      <c r="T167" s="1">
        <f t="shared" si="51"/>
        <v>2067200</v>
      </c>
      <c r="U167" s="1">
        <f t="shared" si="52"/>
        <v>90052400000</v>
      </c>
      <c r="V167" s="1">
        <v>67151.210898000005</v>
      </c>
      <c r="W167" s="1">
        <f t="shared" si="53"/>
        <v>20.4676890817104</v>
      </c>
      <c r="X167" s="1">
        <f t="shared" si="54"/>
        <v>12.718036436815813</v>
      </c>
      <c r="Y167" s="1">
        <f t="shared" si="55"/>
        <v>3.6661718306504327</v>
      </c>
      <c r="Z167" s="1">
        <f t="shared" si="56"/>
        <v>7.9181860588096642</v>
      </c>
      <c r="AA167" s="1">
        <f t="shared" si="57"/>
        <v>3.6010091806844255</v>
      </c>
      <c r="AB167" s="1">
        <f t="shared" si="58"/>
        <v>1.1877279088214496</v>
      </c>
      <c r="AC167" s="1">
        <v>20</v>
      </c>
      <c r="AD167" s="1">
        <f t="shared" si="59"/>
        <v>0.39590930294048321</v>
      </c>
      <c r="AE167" s="1">
        <v>882.24900000000002</v>
      </c>
      <c r="AF167" s="1">
        <f t="shared" si="60"/>
        <v>3372.8645781380255</v>
      </c>
      <c r="AG167" s="1">
        <f t="shared" si="61"/>
        <v>0.13581114773190076</v>
      </c>
      <c r="AH167" s="1">
        <f t="shared" si="62"/>
        <v>0.43637231509001084</v>
      </c>
      <c r="AI167" s="1">
        <f t="shared" si="63"/>
        <v>200724019.20000002</v>
      </c>
      <c r="AJ167" s="1">
        <f t="shared" si="64"/>
        <v>5683875.8399999999</v>
      </c>
      <c r="AK167" s="1">
        <f t="shared" si="65"/>
        <v>5.6838758399999998</v>
      </c>
      <c r="AL167" s="1" t="s">
        <v>1061</v>
      </c>
      <c r="AM167" s="1" t="s">
        <v>2</v>
      </c>
      <c r="AN167" s="1" t="s">
        <v>1062</v>
      </c>
      <c r="AO167" s="1" t="s">
        <v>1063</v>
      </c>
      <c r="AP167" s="1" t="s">
        <v>1064</v>
      </c>
      <c r="AQ167" s="1" t="s">
        <v>449</v>
      </c>
      <c r="AR167" s="1" t="s">
        <v>1065</v>
      </c>
      <c r="AS167" s="1">
        <v>4</v>
      </c>
      <c r="AT167" s="1" t="s">
        <v>1066</v>
      </c>
      <c r="AU167" s="1" t="s">
        <v>1067</v>
      </c>
      <c r="AV167" s="1">
        <v>8</v>
      </c>
      <c r="AW167" s="2">
        <v>73</v>
      </c>
      <c r="AX167" s="2">
        <v>27</v>
      </c>
      <c r="AY167" s="2">
        <v>1</v>
      </c>
      <c r="AZ167" s="2">
        <v>4.5</v>
      </c>
      <c r="BA167" s="2">
        <v>19.7</v>
      </c>
      <c r="BB167" s="2">
        <v>0.3</v>
      </c>
      <c r="BC167" s="2">
        <v>0.3</v>
      </c>
      <c r="BD167" s="2">
        <v>0.1</v>
      </c>
      <c r="BE167" s="2">
        <v>0.3</v>
      </c>
      <c r="BF167" s="2">
        <v>24.4</v>
      </c>
      <c r="BG167" s="2">
        <v>3.8</v>
      </c>
      <c r="BH167" s="2">
        <v>1.5</v>
      </c>
      <c r="BI167" s="2">
        <v>0.4</v>
      </c>
      <c r="BJ167" s="1">
        <v>0</v>
      </c>
      <c r="BK167" s="2">
        <v>21</v>
      </c>
      <c r="BL167" s="2">
        <v>23.2</v>
      </c>
      <c r="BM167" s="1">
        <v>0</v>
      </c>
      <c r="BN167" s="2">
        <v>0.5</v>
      </c>
      <c r="BO167" s="2">
        <v>48812</v>
      </c>
      <c r="BP167" s="2">
        <v>10484</v>
      </c>
      <c r="BQ167" s="2">
        <v>6</v>
      </c>
      <c r="BR167" s="2">
        <v>1</v>
      </c>
      <c r="BS167" s="2">
        <v>0.04</v>
      </c>
      <c r="BT167" s="2">
        <v>0.01</v>
      </c>
      <c r="BU167" s="2">
        <v>90119</v>
      </c>
      <c r="BV167" s="2">
        <v>11</v>
      </c>
      <c r="BW167" s="2">
        <v>0.08</v>
      </c>
      <c r="BX167" s="2">
        <v>1973280</v>
      </c>
      <c r="BY167" s="2">
        <v>145653</v>
      </c>
      <c r="BZ167" s="2">
        <v>231</v>
      </c>
      <c r="CA167" s="2">
        <v>17</v>
      </c>
      <c r="CB167" s="2">
        <v>2.59</v>
      </c>
      <c r="CC167" s="2">
        <v>0.2</v>
      </c>
      <c r="CD167" s="2">
        <v>4</v>
      </c>
      <c r="CE167" s="2">
        <v>7</v>
      </c>
      <c r="CF167" s="2">
        <v>43</v>
      </c>
      <c r="CG167" s="2">
        <v>19</v>
      </c>
      <c r="CH167" s="2">
        <v>19</v>
      </c>
      <c r="CI167" s="2">
        <v>9</v>
      </c>
      <c r="CJ167" s="2">
        <v>8</v>
      </c>
      <c r="CK167" s="2">
        <v>1</v>
      </c>
      <c r="CL167" s="1">
        <v>0</v>
      </c>
      <c r="CM167" s="1">
        <v>0</v>
      </c>
      <c r="CN167" s="1">
        <v>0</v>
      </c>
      <c r="CO167" s="1">
        <v>0</v>
      </c>
      <c r="CP167" s="1">
        <v>0</v>
      </c>
      <c r="CQ167" s="2">
        <v>24</v>
      </c>
      <c r="CR167" s="2">
        <v>65</v>
      </c>
      <c r="CS167" s="2">
        <v>0.73441000000000001</v>
      </c>
      <c r="CT167" s="2">
        <v>0.45312000000000002</v>
      </c>
      <c r="CU167" s="1" t="s">
        <v>6</v>
      </c>
    </row>
    <row r="168" spans="1:99" s="1" customFormat="1" x14ac:dyDescent="0.25">
      <c r="A168" s="1" t="s">
        <v>1068</v>
      </c>
      <c r="C168" s="1" t="s">
        <v>1069</v>
      </c>
      <c r="D168" s="1">
        <v>1920</v>
      </c>
      <c r="E168" s="1">
        <f t="shared" si="44"/>
        <v>95</v>
      </c>
      <c r="F168" s="1">
        <v>0</v>
      </c>
      <c r="G168" s="1">
        <v>35</v>
      </c>
      <c r="H168" s="1">
        <v>6700</v>
      </c>
      <c r="I168" s="1">
        <v>17000</v>
      </c>
      <c r="J168" s="1">
        <v>15800</v>
      </c>
      <c r="K168" s="1">
        <v>17000</v>
      </c>
      <c r="L168" s="1">
        <f t="shared" si="45"/>
        <v>740518300</v>
      </c>
      <c r="M168" s="1">
        <v>2200</v>
      </c>
      <c r="N168" s="1">
        <f t="shared" si="46"/>
        <v>95832000</v>
      </c>
      <c r="O168" s="1">
        <f t="shared" si="47"/>
        <v>3.4375</v>
      </c>
      <c r="P168" s="1">
        <f t="shared" si="48"/>
        <v>8903092</v>
      </c>
      <c r="Q168" s="1">
        <f t="shared" si="49"/>
        <v>8.9030920000000009</v>
      </c>
      <c r="R168" s="1">
        <v>446</v>
      </c>
      <c r="S168" s="1">
        <f t="shared" si="50"/>
        <v>1155.13554</v>
      </c>
      <c r="T168" s="1">
        <f t="shared" si="51"/>
        <v>285440</v>
      </c>
      <c r="U168" s="1">
        <f t="shared" si="52"/>
        <v>12434480000</v>
      </c>
      <c r="V168" s="1">
        <v>86045.595881999994</v>
      </c>
      <c r="W168" s="1">
        <f t="shared" si="53"/>
        <v>26.226697624833598</v>
      </c>
      <c r="X168" s="1">
        <f t="shared" si="54"/>
        <v>16.296519586475508</v>
      </c>
      <c r="Y168" s="1">
        <f t="shared" si="55"/>
        <v>2.479522592234034</v>
      </c>
      <c r="Z168" s="1">
        <f t="shared" si="56"/>
        <v>7.7272549878954839</v>
      </c>
      <c r="AA168" s="1">
        <f t="shared" si="57"/>
        <v>1.3457190803190973</v>
      </c>
      <c r="AB168" s="1" t="e">
        <f t="shared" si="58"/>
        <v>#DIV/0!</v>
      </c>
      <c r="AC168" s="1">
        <v>0</v>
      </c>
      <c r="AD168" s="1" t="e">
        <f t="shared" si="59"/>
        <v>#DIV/0!</v>
      </c>
      <c r="AE168" s="1">
        <v>272.79000000000002</v>
      </c>
      <c r="AF168" s="1">
        <f t="shared" si="60"/>
        <v>129.74545454545455</v>
      </c>
      <c r="AG168" s="1">
        <f t="shared" si="61"/>
        <v>6.9954461220865669E-2</v>
      </c>
      <c r="AH168" s="1">
        <f t="shared" si="62"/>
        <v>0.45682689256659043</v>
      </c>
      <c r="AI168" s="1">
        <f t="shared" si="63"/>
        <v>688246420</v>
      </c>
      <c r="AJ168" s="1">
        <f t="shared" si="64"/>
        <v>19488984</v>
      </c>
      <c r="AK168" s="1">
        <f t="shared" si="65"/>
        <v>19.488983999999999</v>
      </c>
      <c r="AL168" s="1" t="s">
        <v>1070</v>
      </c>
      <c r="AM168" s="1" t="s">
        <v>2</v>
      </c>
      <c r="AN168" s="1" t="s">
        <v>466</v>
      </c>
      <c r="AO168" s="1" t="s">
        <v>1071</v>
      </c>
      <c r="AP168" s="1" t="s">
        <v>1072</v>
      </c>
      <c r="AQ168" s="1" t="s">
        <v>979</v>
      </c>
      <c r="AR168" s="1" t="s">
        <v>212</v>
      </c>
      <c r="AS168" s="1">
        <v>2</v>
      </c>
      <c r="AT168" s="1" t="s">
        <v>1073</v>
      </c>
      <c r="AU168" s="1" t="s">
        <v>1074</v>
      </c>
      <c r="AV168" s="1">
        <v>8</v>
      </c>
      <c r="AW168" s="2">
        <v>64</v>
      </c>
      <c r="AX168" s="2">
        <v>34</v>
      </c>
      <c r="AY168" s="2">
        <v>1</v>
      </c>
      <c r="AZ168" s="2">
        <v>9.6999999999999993</v>
      </c>
      <c r="BA168" s="2">
        <v>27.8</v>
      </c>
      <c r="BB168" s="1">
        <v>0</v>
      </c>
      <c r="BC168" s="1">
        <v>0</v>
      </c>
      <c r="BD168" s="1">
        <v>0</v>
      </c>
      <c r="BE168" s="2">
        <v>0.4</v>
      </c>
      <c r="BF168" s="2">
        <v>30.6</v>
      </c>
      <c r="BG168" s="2">
        <v>7.9</v>
      </c>
      <c r="BH168" s="2">
        <v>11.8</v>
      </c>
      <c r="BI168" s="2">
        <v>5.2</v>
      </c>
      <c r="BJ168" s="1">
        <v>0</v>
      </c>
      <c r="BK168" s="2">
        <v>2.9</v>
      </c>
      <c r="BL168" s="2">
        <v>1.1000000000000001</v>
      </c>
      <c r="BM168" s="1">
        <v>0</v>
      </c>
      <c r="BN168" s="2">
        <v>2.5</v>
      </c>
      <c r="BO168" s="2">
        <v>39679</v>
      </c>
      <c r="BP168" s="2">
        <v>5059</v>
      </c>
      <c r="BQ168" s="2">
        <v>32</v>
      </c>
      <c r="BR168" s="2">
        <v>4</v>
      </c>
      <c r="BS168" s="2">
        <v>0.16</v>
      </c>
      <c r="BT168" s="2">
        <v>0.02</v>
      </c>
      <c r="BU168" s="2">
        <v>68951</v>
      </c>
      <c r="BV168" s="2">
        <v>55</v>
      </c>
      <c r="BW168" s="2">
        <v>0.28000000000000003</v>
      </c>
      <c r="BX168" s="2">
        <v>221960</v>
      </c>
      <c r="BY168" s="2">
        <v>9081</v>
      </c>
      <c r="BZ168" s="2">
        <v>178</v>
      </c>
      <c r="CA168" s="2">
        <v>7</v>
      </c>
      <c r="CB168" s="2">
        <v>0.92</v>
      </c>
      <c r="CC168" s="2">
        <v>0.04</v>
      </c>
      <c r="CD168" s="2">
        <v>5</v>
      </c>
      <c r="CE168" s="2">
        <v>14</v>
      </c>
      <c r="CF168" s="2">
        <v>1</v>
      </c>
      <c r="CG168" s="2">
        <v>1</v>
      </c>
      <c r="CH168" s="2">
        <v>52</v>
      </c>
      <c r="CI168" s="2">
        <v>31</v>
      </c>
      <c r="CJ168" s="2">
        <v>60</v>
      </c>
      <c r="CK168" s="2">
        <v>6</v>
      </c>
      <c r="CL168" s="2">
        <v>10</v>
      </c>
      <c r="CM168" s="2">
        <v>3</v>
      </c>
      <c r="CN168" s="2">
        <v>8</v>
      </c>
      <c r="CO168" s="1">
        <v>0</v>
      </c>
      <c r="CP168" s="1">
        <v>0</v>
      </c>
      <c r="CQ168" s="2">
        <v>2</v>
      </c>
      <c r="CR168" s="2">
        <v>8</v>
      </c>
      <c r="CS168" s="2">
        <v>0.59965999999999997</v>
      </c>
      <c r="CT168" s="2">
        <v>0.28852</v>
      </c>
      <c r="CU168" s="1" t="s">
        <v>17</v>
      </c>
    </row>
    <row r="169" spans="1:99" s="1" customFormat="1" x14ac:dyDescent="0.25">
      <c r="A169" s="1" t="s">
        <v>1075</v>
      </c>
      <c r="C169" s="1" t="s">
        <v>1076</v>
      </c>
      <c r="D169" s="1">
        <v>1922</v>
      </c>
      <c r="E169" s="1">
        <f t="shared" si="44"/>
        <v>93</v>
      </c>
      <c r="F169" s="1">
        <v>0</v>
      </c>
      <c r="G169" s="1">
        <v>39</v>
      </c>
      <c r="H169" s="1">
        <v>4500</v>
      </c>
      <c r="I169" s="1">
        <v>46900</v>
      </c>
      <c r="J169" s="1">
        <v>46900</v>
      </c>
      <c r="K169" s="1">
        <v>46900</v>
      </c>
      <c r="L169" s="1">
        <f t="shared" si="45"/>
        <v>2042959310</v>
      </c>
      <c r="M169" s="1">
        <v>3588.3801841999998</v>
      </c>
      <c r="N169" s="1">
        <f t="shared" si="46"/>
        <v>156309840.82375199</v>
      </c>
      <c r="O169" s="1">
        <f t="shared" si="47"/>
        <v>5.6068440378125004</v>
      </c>
      <c r="P169" s="1">
        <f t="shared" si="48"/>
        <v>14521672.232231611</v>
      </c>
      <c r="Q169" s="1">
        <f t="shared" si="49"/>
        <v>14.521672232231612</v>
      </c>
      <c r="R169" s="1">
        <v>116</v>
      </c>
      <c r="S169" s="1">
        <f t="shared" si="50"/>
        <v>300.43883999999997</v>
      </c>
      <c r="T169" s="1">
        <f t="shared" si="51"/>
        <v>74240</v>
      </c>
      <c r="U169" s="1">
        <f t="shared" si="52"/>
        <v>3234080000</v>
      </c>
      <c r="V169" s="1">
        <v>308371.75665</v>
      </c>
      <c r="W169" s="1">
        <f t="shared" si="53"/>
        <v>93.991711426919991</v>
      </c>
      <c r="X169" s="1">
        <f t="shared" si="54"/>
        <v>58.403760478970099</v>
      </c>
      <c r="Y169" s="1">
        <f t="shared" si="55"/>
        <v>6.9578671697567156</v>
      </c>
      <c r="Z169" s="1">
        <f t="shared" si="56"/>
        <v>13.069934044034694</v>
      </c>
      <c r="AA169" s="1">
        <f t="shared" si="57"/>
        <v>1.624742730880917</v>
      </c>
      <c r="AB169" s="1" t="e">
        <f t="shared" si="58"/>
        <v>#DIV/0!</v>
      </c>
      <c r="AC169" s="1">
        <v>0</v>
      </c>
      <c r="AD169" s="1" t="e">
        <f t="shared" si="59"/>
        <v>#DIV/0!</v>
      </c>
      <c r="AE169" s="1">
        <v>51.627600000000001</v>
      </c>
      <c r="AF169" s="1">
        <f t="shared" si="60"/>
        <v>20.689000660210478</v>
      </c>
      <c r="AG169" s="1">
        <f t="shared" si="61"/>
        <v>9.2645788950574029E-2</v>
      </c>
      <c r="AH169" s="1">
        <f t="shared" si="62"/>
        <v>0.25102193631082304</v>
      </c>
      <c r="AI169" s="1">
        <f t="shared" si="63"/>
        <v>2042959310</v>
      </c>
      <c r="AJ169" s="1">
        <f t="shared" si="64"/>
        <v>57850212</v>
      </c>
      <c r="AK169" s="1">
        <f t="shared" si="65"/>
        <v>57.850211999999999</v>
      </c>
      <c r="AL169" s="1" t="s">
        <v>1077</v>
      </c>
      <c r="AM169" s="1" t="s">
        <v>2</v>
      </c>
      <c r="AN169" s="1" t="s">
        <v>1078</v>
      </c>
      <c r="AO169" s="1" t="s">
        <v>1079</v>
      </c>
      <c r="AP169" s="1" t="s">
        <v>1080</v>
      </c>
      <c r="AQ169" s="1" t="s">
        <v>211</v>
      </c>
      <c r="AR169" s="1" t="s">
        <v>1081</v>
      </c>
      <c r="AS169" s="1">
        <v>1</v>
      </c>
      <c r="AT169" s="1" t="s">
        <v>1082</v>
      </c>
      <c r="AU169" s="1" t="s">
        <v>1083</v>
      </c>
      <c r="AV169" s="1">
        <v>8</v>
      </c>
      <c r="AW169" s="2">
        <v>77</v>
      </c>
      <c r="AX169" s="2">
        <v>22</v>
      </c>
      <c r="AY169" s="2">
        <v>1</v>
      </c>
      <c r="AZ169" s="2">
        <v>0.7</v>
      </c>
      <c r="BA169" s="2">
        <v>35.299999999999997</v>
      </c>
      <c r="BB169" s="1">
        <v>0</v>
      </c>
      <c r="BC169" s="1">
        <v>0</v>
      </c>
      <c r="BD169" s="1">
        <v>0</v>
      </c>
      <c r="BE169" s="2">
        <v>0.3</v>
      </c>
      <c r="BF169" s="2">
        <v>37.299999999999997</v>
      </c>
      <c r="BG169" s="2">
        <v>10.9</v>
      </c>
      <c r="BH169" s="2">
        <v>12.7</v>
      </c>
      <c r="BI169" s="1">
        <v>0</v>
      </c>
      <c r="BJ169" s="2">
        <v>0.3</v>
      </c>
      <c r="BK169" s="2">
        <v>0.3</v>
      </c>
      <c r="BL169" s="2">
        <v>0.5</v>
      </c>
      <c r="BM169" s="1">
        <v>0</v>
      </c>
      <c r="BN169" s="2">
        <v>1.7</v>
      </c>
      <c r="BO169" s="2">
        <v>10685</v>
      </c>
      <c r="BP169" s="2">
        <v>1019</v>
      </c>
      <c r="BQ169" s="2">
        <v>51</v>
      </c>
      <c r="BR169" s="2">
        <v>5</v>
      </c>
      <c r="BS169" s="2">
        <v>0.17</v>
      </c>
      <c r="BT169" s="2">
        <v>0.02</v>
      </c>
      <c r="BU169" s="2">
        <v>16094</v>
      </c>
      <c r="BV169" s="2">
        <v>77</v>
      </c>
      <c r="BW169" s="2">
        <v>0.25</v>
      </c>
      <c r="BX169" s="2">
        <v>35936</v>
      </c>
      <c r="BY169" s="2">
        <v>2203</v>
      </c>
      <c r="BZ169" s="2">
        <v>173</v>
      </c>
      <c r="CA169" s="2">
        <v>11</v>
      </c>
      <c r="CB169" s="2">
        <v>0.79</v>
      </c>
      <c r="CC169" s="2">
        <v>0.05</v>
      </c>
      <c r="CD169" s="2">
        <v>1</v>
      </c>
      <c r="CE169" s="2">
        <v>1</v>
      </c>
      <c r="CF169" s="1">
        <v>0</v>
      </c>
      <c r="CG169" s="1">
        <v>0</v>
      </c>
      <c r="CH169" s="2">
        <v>53</v>
      </c>
      <c r="CI169" s="2">
        <v>42</v>
      </c>
      <c r="CJ169" s="2">
        <v>85</v>
      </c>
      <c r="CK169" s="2">
        <v>4</v>
      </c>
      <c r="CL169" s="2">
        <v>12</v>
      </c>
      <c r="CM169" s="1">
        <v>0</v>
      </c>
      <c r="CN169" s="1">
        <v>0</v>
      </c>
      <c r="CO169" s="1">
        <v>0</v>
      </c>
      <c r="CP169" s="2">
        <v>1</v>
      </c>
      <c r="CQ169" s="1">
        <v>0</v>
      </c>
      <c r="CR169" s="2">
        <v>1</v>
      </c>
      <c r="CS169" s="2">
        <v>0.27904000000000001</v>
      </c>
      <c r="CT169" s="2">
        <v>6.8699999999999997E-2</v>
      </c>
      <c r="CU169" s="1" t="s">
        <v>6</v>
      </c>
    </row>
    <row r="170" spans="1:99" s="1" customFormat="1" x14ac:dyDescent="0.25">
      <c r="A170" s="1" t="s">
        <v>1084</v>
      </c>
      <c r="C170" s="1" t="s">
        <v>1085</v>
      </c>
      <c r="D170" s="1">
        <v>1919</v>
      </c>
      <c r="E170" s="1">
        <f t="shared" si="44"/>
        <v>96</v>
      </c>
      <c r="F170" s="1">
        <v>0</v>
      </c>
      <c r="G170" s="1">
        <v>20</v>
      </c>
      <c r="H170" s="1">
        <v>2500</v>
      </c>
      <c r="I170" s="1">
        <v>30300</v>
      </c>
      <c r="J170" s="1">
        <v>29440</v>
      </c>
      <c r="K170" s="1">
        <v>30300</v>
      </c>
      <c r="L170" s="1">
        <f t="shared" si="45"/>
        <v>1319864970</v>
      </c>
      <c r="M170" s="1">
        <v>2739.4031577000001</v>
      </c>
      <c r="N170" s="1">
        <f t="shared" si="46"/>
        <v>119328401.549412</v>
      </c>
      <c r="O170" s="1">
        <f t="shared" si="47"/>
        <v>4.2803174339062506</v>
      </c>
      <c r="P170" s="1">
        <f t="shared" si="48"/>
        <v>11085981.062769823</v>
      </c>
      <c r="Q170" s="1">
        <f t="shared" si="49"/>
        <v>11.085981062769823</v>
      </c>
      <c r="R170" s="1">
        <v>63</v>
      </c>
      <c r="S170" s="1">
        <f t="shared" si="50"/>
        <v>163.16936999999999</v>
      </c>
      <c r="T170" s="1">
        <f t="shared" si="51"/>
        <v>40320</v>
      </c>
      <c r="U170" s="1">
        <f t="shared" si="52"/>
        <v>1756440000</v>
      </c>
      <c r="V170" s="1">
        <v>227947.60660999999</v>
      </c>
      <c r="W170" s="1">
        <f t="shared" si="53"/>
        <v>69.478430494727988</v>
      </c>
      <c r="X170" s="1">
        <f t="shared" si="54"/>
        <v>43.171909006294342</v>
      </c>
      <c r="Y170" s="1">
        <f t="shared" si="55"/>
        <v>5.8865091605790187</v>
      </c>
      <c r="Z170" s="1">
        <f t="shared" si="56"/>
        <v>11.060778095258947</v>
      </c>
      <c r="AA170" s="1">
        <f t="shared" si="57"/>
        <v>1.9132868273716299</v>
      </c>
      <c r="AB170" s="1" t="e">
        <f t="shared" si="58"/>
        <v>#DIV/0!</v>
      </c>
      <c r="AC170" s="1">
        <v>0</v>
      </c>
      <c r="AD170" s="1" t="e">
        <f t="shared" si="59"/>
        <v>#DIV/0!</v>
      </c>
      <c r="AE170" s="1" t="s">
        <v>2</v>
      </c>
      <c r="AF170" s="1">
        <f t="shared" si="60"/>
        <v>14.718534541608921</v>
      </c>
      <c r="AG170" s="1">
        <f t="shared" si="61"/>
        <v>8.9734452291585179E-2</v>
      </c>
      <c r="AH170" s="1">
        <f t="shared" si="62"/>
        <v>0.30528412033571062</v>
      </c>
      <c r="AI170" s="1">
        <f t="shared" si="63"/>
        <v>1282403456</v>
      </c>
      <c r="AJ170" s="1">
        <f t="shared" si="64"/>
        <v>36313651.200000003</v>
      </c>
      <c r="AK170" s="1">
        <f t="shared" si="65"/>
        <v>36.313651200000002</v>
      </c>
      <c r="AL170" s="1" t="s">
        <v>1086</v>
      </c>
      <c r="AM170" s="1" t="s">
        <v>2</v>
      </c>
      <c r="AN170" s="1" t="s">
        <v>1087</v>
      </c>
      <c r="AO170" s="1" t="s">
        <v>1088</v>
      </c>
      <c r="AP170" s="1" t="s">
        <v>2</v>
      </c>
      <c r="AQ170" s="1" t="s">
        <v>2</v>
      </c>
      <c r="AR170" s="1" t="s">
        <v>2</v>
      </c>
      <c r="AS170" s="1">
        <v>0</v>
      </c>
      <c r="AT170" s="1" t="s">
        <v>2</v>
      </c>
      <c r="AU170" s="1" t="s">
        <v>2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0</v>
      </c>
      <c r="CE170" s="1">
        <v>0</v>
      </c>
      <c r="CF170" s="1">
        <v>0</v>
      </c>
      <c r="CG170" s="1">
        <v>0</v>
      </c>
      <c r="CH170" s="1">
        <v>0</v>
      </c>
      <c r="CI170" s="1">
        <v>0</v>
      </c>
      <c r="CJ170" s="1">
        <v>0</v>
      </c>
      <c r="CK170" s="1">
        <v>0</v>
      </c>
      <c r="CL170" s="1">
        <v>0</v>
      </c>
      <c r="CM170" s="1">
        <v>0</v>
      </c>
      <c r="CN170" s="1">
        <v>0</v>
      </c>
      <c r="CO170" s="1">
        <v>0</v>
      </c>
      <c r="CP170" s="1">
        <v>0</v>
      </c>
      <c r="CQ170" s="1">
        <v>0</v>
      </c>
      <c r="CR170" s="1">
        <v>0</v>
      </c>
      <c r="CS170" s="1">
        <v>0</v>
      </c>
      <c r="CT170" s="1">
        <v>0</v>
      </c>
      <c r="CU170" s="1" t="s">
        <v>6</v>
      </c>
    </row>
    <row r="171" spans="1:99" s="1" customFormat="1" x14ac:dyDescent="0.25">
      <c r="A171" s="1" t="s">
        <v>1089</v>
      </c>
      <c r="C171" s="1" t="s">
        <v>1090</v>
      </c>
      <c r="D171" s="1">
        <v>1915</v>
      </c>
      <c r="E171" s="1">
        <f t="shared" si="44"/>
        <v>100</v>
      </c>
      <c r="F171" s="1">
        <v>36</v>
      </c>
      <c r="G171" s="1">
        <v>57</v>
      </c>
      <c r="H171" s="1">
        <v>7445</v>
      </c>
      <c r="I171" s="1">
        <v>177000</v>
      </c>
      <c r="J171" s="1">
        <v>166000</v>
      </c>
      <c r="K171" s="1">
        <v>177000</v>
      </c>
      <c r="L171" s="1">
        <f t="shared" si="45"/>
        <v>7710102300</v>
      </c>
      <c r="M171" s="1">
        <v>5976.0554423000003</v>
      </c>
      <c r="N171" s="1">
        <f t="shared" si="46"/>
        <v>260316975.06658801</v>
      </c>
      <c r="O171" s="1">
        <f t="shared" si="47"/>
        <v>9.3375866285937512</v>
      </c>
      <c r="P171" s="1">
        <f t="shared" si="48"/>
        <v>24184259.727226179</v>
      </c>
      <c r="Q171" s="1">
        <f t="shared" si="49"/>
        <v>24.184259727226181</v>
      </c>
      <c r="R171" s="1">
        <v>531</v>
      </c>
      <c r="S171" s="1">
        <f t="shared" si="50"/>
        <v>1375.28469</v>
      </c>
      <c r="T171" s="1">
        <f t="shared" si="51"/>
        <v>339840</v>
      </c>
      <c r="U171" s="1">
        <f t="shared" si="52"/>
        <v>14804280000</v>
      </c>
      <c r="V171" s="1">
        <v>354890.02617000003</v>
      </c>
      <c r="W171" s="1">
        <f t="shared" si="53"/>
        <v>108.17047997661601</v>
      </c>
      <c r="X171" s="1">
        <f t="shared" si="54"/>
        <v>67.214041616440994</v>
      </c>
      <c r="Y171" s="1">
        <f t="shared" si="55"/>
        <v>6.2049351767979442</v>
      </c>
      <c r="Z171" s="1">
        <f t="shared" si="56"/>
        <v>29.618131118909119</v>
      </c>
      <c r="AA171" s="1">
        <f t="shared" si="57"/>
        <v>0.52828533697303082</v>
      </c>
      <c r="AB171" s="1">
        <f t="shared" si="58"/>
        <v>2.4681775932424266</v>
      </c>
      <c r="AC171" s="1">
        <v>36</v>
      </c>
      <c r="AD171" s="1">
        <f t="shared" si="59"/>
        <v>0.82272586441414219</v>
      </c>
      <c r="AE171" s="1">
        <v>2.3555999999999999</v>
      </c>
      <c r="AF171" s="1">
        <f t="shared" si="60"/>
        <v>56.866942296841543</v>
      </c>
      <c r="AG171" s="1">
        <f t="shared" si="61"/>
        <v>0.16268662714286011</v>
      </c>
      <c r="AH171" s="1">
        <f t="shared" si="62"/>
        <v>0.11811161235674374</v>
      </c>
      <c r="AI171" s="1">
        <f t="shared" si="63"/>
        <v>7230943400</v>
      </c>
      <c r="AJ171" s="1">
        <f t="shared" si="64"/>
        <v>204757680</v>
      </c>
      <c r="AK171" s="1">
        <f t="shared" si="65"/>
        <v>204.75767999999999</v>
      </c>
      <c r="AL171" s="1" t="s">
        <v>1091</v>
      </c>
      <c r="AM171" s="1" t="s">
        <v>2</v>
      </c>
      <c r="AN171" s="1" t="s">
        <v>1092</v>
      </c>
      <c r="AO171" s="1" t="s">
        <v>1093</v>
      </c>
      <c r="AP171" s="1" t="s">
        <v>1094</v>
      </c>
      <c r="AQ171" s="1" t="s">
        <v>1095</v>
      </c>
      <c r="AR171" s="1" t="s">
        <v>1096</v>
      </c>
      <c r="AS171" s="1">
        <v>1</v>
      </c>
      <c r="AT171" s="1" t="s">
        <v>1097</v>
      </c>
      <c r="AU171" s="1" t="s">
        <v>1098</v>
      </c>
      <c r="AV171" s="1">
        <v>8</v>
      </c>
      <c r="AW171" s="2">
        <v>100</v>
      </c>
      <c r="AX171" s="1">
        <v>0</v>
      </c>
      <c r="AY171" s="1">
        <v>0</v>
      </c>
      <c r="AZ171" s="2">
        <v>41.6</v>
      </c>
      <c r="BA171" s="2">
        <v>11</v>
      </c>
      <c r="BB171" s="1">
        <v>0</v>
      </c>
      <c r="BC171" s="1">
        <v>0</v>
      </c>
      <c r="BD171" s="1">
        <v>0</v>
      </c>
      <c r="BE171" s="1">
        <v>0</v>
      </c>
      <c r="BF171" s="2">
        <v>9.4</v>
      </c>
      <c r="BG171" s="2">
        <v>9.9</v>
      </c>
      <c r="BH171" s="2">
        <v>28.1</v>
      </c>
      <c r="BI171" s="1">
        <v>0</v>
      </c>
      <c r="BJ171" s="1">
        <v>0</v>
      </c>
      <c r="BK171" s="2">
        <v>0.1</v>
      </c>
      <c r="BL171" s="1">
        <v>0</v>
      </c>
      <c r="BM171" s="1">
        <v>0</v>
      </c>
      <c r="BN171" s="1">
        <v>0</v>
      </c>
      <c r="BO171" s="2">
        <v>64</v>
      </c>
      <c r="BP171" s="2">
        <v>2</v>
      </c>
      <c r="BQ171" s="2">
        <v>64</v>
      </c>
      <c r="BR171" s="2">
        <v>2</v>
      </c>
      <c r="BS171" s="2">
        <v>0.22</v>
      </c>
      <c r="BT171" s="2">
        <v>0.01</v>
      </c>
      <c r="BU171" s="2">
        <v>103</v>
      </c>
      <c r="BV171" s="2">
        <v>103</v>
      </c>
      <c r="BW171" s="2">
        <v>0.36</v>
      </c>
      <c r="BX171" s="2">
        <v>217</v>
      </c>
      <c r="BY171" s="2">
        <v>1</v>
      </c>
      <c r="BZ171" s="2">
        <v>217</v>
      </c>
      <c r="CA171" s="2">
        <v>1</v>
      </c>
      <c r="CB171" s="2">
        <v>0.13</v>
      </c>
      <c r="CC171" s="1">
        <v>0</v>
      </c>
      <c r="CD171" s="1">
        <v>0</v>
      </c>
      <c r="CE171" s="2">
        <v>8</v>
      </c>
      <c r="CF171" s="1">
        <v>0</v>
      </c>
      <c r="CG171" s="1">
        <v>0</v>
      </c>
      <c r="CH171" s="2">
        <v>64</v>
      </c>
      <c r="CI171" s="2">
        <v>35</v>
      </c>
      <c r="CJ171" s="2">
        <v>92</v>
      </c>
      <c r="CK171" s="1">
        <v>0</v>
      </c>
      <c r="CL171" s="1">
        <v>0</v>
      </c>
      <c r="CM171" s="1">
        <v>0</v>
      </c>
      <c r="CN171" s="1">
        <v>0</v>
      </c>
      <c r="CO171" s="1">
        <v>0</v>
      </c>
      <c r="CP171" s="1">
        <v>0</v>
      </c>
      <c r="CQ171" s="1">
        <v>0</v>
      </c>
      <c r="CR171" s="1">
        <v>0</v>
      </c>
      <c r="CS171" s="2">
        <v>0.38890999999999998</v>
      </c>
      <c r="CT171" s="2">
        <v>0.13521</v>
      </c>
      <c r="CU171" s="1" t="s">
        <v>6</v>
      </c>
    </row>
    <row r="172" spans="1:99" s="1" customFormat="1" x14ac:dyDescent="0.25">
      <c r="A172" s="1" t="s">
        <v>1099</v>
      </c>
      <c r="B172" s="1" t="s">
        <v>1100</v>
      </c>
      <c r="C172" s="1" t="s">
        <v>1101</v>
      </c>
      <c r="D172" s="1">
        <v>1907</v>
      </c>
      <c r="E172" s="1">
        <f t="shared" si="44"/>
        <v>108</v>
      </c>
      <c r="F172" s="1">
        <v>0</v>
      </c>
      <c r="G172" s="1">
        <v>11</v>
      </c>
      <c r="H172" s="1">
        <v>1200</v>
      </c>
      <c r="I172" s="1">
        <v>9600</v>
      </c>
      <c r="J172" s="1">
        <v>7936</v>
      </c>
      <c r="K172" s="1">
        <v>9600</v>
      </c>
      <c r="L172" s="1">
        <f t="shared" si="45"/>
        <v>418175040</v>
      </c>
      <c r="M172" s="1">
        <v>2298.4069647000001</v>
      </c>
      <c r="N172" s="1">
        <f t="shared" si="46"/>
        <v>100118607.38233201</v>
      </c>
      <c r="O172" s="1">
        <f t="shared" si="47"/>
        <v>3.5912608823437502</v>
      </c>
      <c r="P172" s="1">
        <f t="shared" si="48"/>
        <v>9301331.2091658432</v>
      </c>
      <c r="Q172" s="1">
        <f t="shared" si="49"/>
        <v>9.3013312091658431</v>
      </c>
      <c r="R172" s="1">
        <v>22</v>
      </c>
      <c r="S172" s="1">
        <f t="shared" si="50"/>
        <v>56.979779999999998</v>
      </c>
      <c r="T172" s="1">
        <f t="shared" si="51"/>
        <v>14080</v>
      </c>
      <c r="U172" s="1">
        <f t="shared" si="52"/>
        <v>613360000</v>
      </c>
      <c r="V172" s="1">
        <v>70412.394597999999</v>
      </c>
      <c r="W172" s="1">
        <f t="shared" si="53"/>
        <v>21.461697873470399</v>
      </c>
      <c r="X172" s="1">
        <f t="shared" si="54"/>
        <v>13.335685062493612</v>
      </c>
      <c r="Y172" s="1">
        <f t="shared" si="55"/>
        <v>1.9851183928355469</v>
      </c>
      <c r="Z172" s="1">
        <f t="shared" si="56"/>
        <v>4.1767964111114431</v>
      </c>
      <c r="AA172" s="1">
        <f t="shared" si="57"/>
        <v>2.1924530679588869</v>
      </c>
      <c r="AB172" s="1" t="e">
        <f t="shared" si="58"/>
        <v>#DIV/0!</v>
      </c>
      <c r="AC172" s="1">
        <v>0</v>
      </c>
      <c r="AD172" s="1" t="e">
        <f t="shared" si="59"/>
        <v>#DIV/0!</v>
      </c>
      <c r="AE172" s="1" t="s">
        <v>2</v>
      </c>
      <c r="AF172" s="1">
        <f t="shared" si="60"/>
        <v>6.1259821329499813</v>
      </c>
      <c r="AG172" s="1">
        <f t="shared" si="61"/>
        <v>3.6994005386922921E-2</v>
      </c>
      <c r="AH172" s="1">
        <f t="shared" si="62"/>
        <v>0.95019193103289401</v>
      </c>
      <c r="AI172" s="1">
        <f t="shared" si="63"/>
        <v>345691366.40000004</v>
      </c>
      <c r="AJ172" s="1">
        <f t="shared" si="64"/>
        <v>9788897.2799999993</v>
      </c>
      <c r="AK172" s="1">
        <f t="shared" si="65"/>
        <v>9.7888972799999987</v>
      </c>
      <c r="AL172" s="1" t="s">
        <v>1102</v>
      </c>
      <c r="AM172" s="1" t="s">
        <v>2</v>
      </c>
      <c r="AN172" s="1" t="s">
        <v>1103</v>
      </c>
      <c r="AO172" s="1" t="s">
        <v>1104</v>
      </c>
      <c r="AP172" s="1" t="s">
        <v>2</v>
      </c>
      <c r="AQ172" s="1" t="s">
        <v>2</v>
      </c>
      <c r="AR172" s="1" t="s">
        <v>2</v>
      </c>
      <c r="AS172" s="1">
        <v>0</v>
      </c>
      <c r="AT172" s="1" t="s">
        <v>2</v>
      </c>
      <c r="AU172" s="1" t="s">
        <v>2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  <c r="CC172" s="1">
        <v>0</v>
      </c>
      <c r="CD172" s="1">
        <v>0</v>
      </c>
      <c r="CE172" s="1">
        <v>0</v>
      </c>
      <c r="CF172" s="1">
        <v>0</v>
      </c>
      <c r="CG172" s="1">
        <v>0</v>
      </c>
      <c r="CH172" s="1">
        <v>0</v>
      </c>
      <c r="CI172" s="1">
        <v>0</v>
      </c>
      <c r="CJ172" s="1">
        <v>0</v>
      </c>
      <c r="CK172" s="1">
        <v>0</v>
      </c>
      <c r="CL172" s="1">
        <v>0</v>
      </c>
      <c r="CM172" s="1">
        <v>0</v>
      </c>
      <c r="CN172" s="1">
        <v>0</v>
      </c>
      <c r="CO172" s="1">
        <v>0</v>
      </c>
      <c r="CP172" s="1">
        <v>0</v>
      </c>
      <c r="CQ172" s="1">
        <v>0</v>
      </c>
      <c r="CR172" s="1">
        <v>0</v>
      </c>
      <c r="CS172" s="1">
        <v>0</v>
      </c>
      <c r="CT172" s="1">
        <v>0</v>
      </c>
      <c r="CU172" s="1" t="s">
        <v>6</v>
      </c>
    </row>
    <row r="173" spans="1:99" s="1" customFormat="1" x14ac:dyDescent="0.25">
      <c r="A173" s="1" t="s">
        <v>366</v>
      </c>
      <c r="C173" s="1" t="s">
        <v>1105</v>
      </c>
      <c r="D173" s="1">
        <v>1911</v>
      </c>
      <c r="E173" s="1">
        <f t="shared" si="44"/>
        <v>104</v>
      </c>
      <c r="F173" s="1">
        <v>25</v>
      </c>
      <c r="G173" s="1">
        <v>25</v>
      </c>
      <c r="H173" s="1">
        <v>2200</v>
      </c>
      <c r="I173" s="1">
        <v>41728</v>
      </c>
      <c r="J173" s="1">
        <v>39680</v>
      </c>
      <c r="K173" s="1">
        <v>41728</v>
      </c>
      <c r="L173" s="1">
        <f t="shared" si="45"/>
        <v>1817667507.2</v>
      </c>
      <c r="M173" s="1">
        <v>3167.7016241000001</v>
      </c>
      <c r="N173" s="1">
        <f t="shared" si="46"/>
        <v>137985082.74579599</v>
      </c>
      <c r="O173" s="1">
        <f t="shared" si="47"/>
        <v>4.9495337876562502</v>
      </c>
      <c r="P173" s="1">
        <f t="shared" si="48"/>
        <v>12819244.994505327</v>
      </c>
      <c r="Q173" s="1">
        <f t="shared" si="49"/>
        <v>12.819244994505327</v>
      </c>
      <c r="R173" s="1">
        <v>47</v>
      </c>
      <c r="S173" s="1">
        <f t="shared" si="50"/>
        <v>121.72953</v>
      </c>
      <c r="T173" s="1">
        <f t="shared" si="51"/>
        <v>30080</v>
      </c>
      <c r="U173" s="1">
        <f t="shared" si="52"/>
        <v>1310360000</v>
      </c>
      <c r="V173" s="1">
        <v>224279.67079999999</v>
      </c>
      <c r="W173" s="1">
        <f t="shared" si="53"/>
        <v>68.360443659839987</v>
      </c>
      <c r="X173" s="1">
        <f t="shared" si="54"/>
        <v>42.477223971495199</v>
      </c>
      <c r="Y173" s="1">
        <f t="shared" si="55"/>
        <v>5.386027170937659</v>
      </c>
      <c r="Z173" s="1">
        <f t="shared" si="56"/>
        <v>13.172927616738187</v>
      </c>
      <c r="AA173" s="1">
        <f t="shared" si="57"/>
        <v>1.3966934518663168</v>
      </c>
      <c r="AB173" s="1">
        <f t="shared" si="58"/>
        <v>1.5807513140085825</v>
      </c>
      <c r="AC173" s="1">
        <v>25</v>
      </c>
      <c r="AD173" s="1">
        <f t="shared" si="59"/>
        <v>0.52691710466952746</v>
      </c>
      <c r="AE173" s="1">
        <v>7.8518999999999997</v>
      </c>
      <c r="AF173" s="1">
        <f t="shared" si="60"/>
        <v>9.4958438544685411</v>
      </c>
      <c r="AG173" s="1">
        <f t="shared" si="61"/>
        <v>9.9382904440116729E-2</v>
      </c>
      <c r="AH173" s="1">
        <f t="shared" si="62"/>
        <v>0.2619139751460407</v>
      </c>
      <c r="AI173" s="1">
        <f t="shared" si="63"/>
        <v>1728456832</v>
      </c>
      <c r="AJ173" s="1">
        <f t="shared" si="64"/>
        <v>48944486.399999999</v>
      </c>
      <c r="AK173" s="1">
        <f t="shared" si="65"/>
        <v>48.944486399999995</v>
      </c>
      <c r="AL173" s="1" t="s">
        <v>1106</v>
      </c>
      <c r="AM173" s="1" t="s">
        <v>2</v>
      </c>
      <c r="AN173" s="1" t="s">
        <v>1107</v>
      </c>
      <c r="AO173" s="1" t="s">
        <v>1108</v>
      </c>
      <c r="AP173" s="1" t="s">
        <v>1109</v>
      </c>
      <c r="AQ173" s="1" t="s">
        <v>1095</v>
      </c>
      <c r="AR173" s="1" t="s">
        <v>944</v>
      </c>
      <c r="AS173" s="1">
        <v>1</v>
      </c>
      <c r="AT173" s="1" t="s">
        <v>1110</v>
      </c>
      <c r="AU173" s="1" t="s">
        <v>1111</v>
      </c>
      <c r="AV173" s="1">
        <v>8</v>
      </c>
      <c r="AW173" s="2">
        <v>98</v>
      </c>
      <c r="AX173" s="2">
        <v>2</v>
      </c>
      <c r="AY173" s="1">
        <v>0</v>
      </c>
      <c r="AZ173" s="2">
        <v>32.9</v>
      </c>
      <c r="BA173" s="2">
        <v>13.9</v>
      </c>
      <c r="BB173" s="1">
        <v>0</v>
      </c>
      <c r="BC173" s="1">
        <v>0</v>
      </c>
      <c r="BD173" s="1">
        <v>0</v>
      </c>
      <c r="BE173" s="2">
        <v>0.1</v>
      </c>
      <c r="BF173" s="2">
        <v>25.7</v>
      </c>
      <c r="BG173" s="2">
        <v>9.8000000000000007</v>
      </c>
      <c r="BH173" s="2">
        <v>15.9</v>
      </c>
      <c r="BI173" s="1">
        <v>0</v>
      </c>
      <c r="BJ173" s="1">
        <v>0</v>
      </c>
      <c r="BK173" s="2">
        <v>0.5</v>
      </c>
      <c r="BL173" s="2">
        <v>0.9</v>
      </c>
      <c r="BM173" s="1">
        <v>0</v>
      </c>
      <c r="BN173" s="2">
        <v>0.3</v>
      </c>
      <c r="BO173" s="2">
        <v>163</v>
      </c>
      <c r="BP173" s="2">
        <v>8</v>
      </c>
      <c r="BQ173" s="2">
        <v>54</v>
      </c>
      <c r="BR173" s="2">
        <v>3</v>
      </c>
      <c r="BS173" s="2">
        <v>0.21</v>
      </c>
      <c r="BT173" s="2">
        <v>0.01</v>
      </c>
      <c r="BU173" s="2">
        <v>274</v>
      </c>
      <c r="BV173" s="2">
        <v>91</v>
      </c>
      <c r="BW173" s="2">
        <v>0.36</v>
      </c>
      <c r="BX173" s="2">
        <v>149</v>
      </c>
      <c r="BY173" s="1">
        <v>0</v>
      </c>
      <c r="BZ173" s="2">
        <v>50</v>
      </c>
      <c r="CA173" s="1">
        <v>0</v>
      </c>
      <c r="CB173" s="2">
        <v>0.03</v>
      </c>
      <c r="CC173" s="1">
        <v>0</v>
      </c>
      <c r="CD173" s="2">
        <v>6</v>
      </c>
      <c r="CE173" s="2">
        <v>48</v>
      </c>
      <c r="CF173" s="1">
        <v>0</v>
      </c>
      <c r="CG173" s="2">
        <v>1</v>
      </c>
      <c r="CH173" s="2">
        <v>59</v>
      </c>
      <c r="CI173" s="2">
        <v>34</v>
      </c>
      <c r="CJ173" s="2">
        <v>49</v>
      </c>
      <c r="CK173" s="2">
        <v>1</v>
      </c>
      <c r="CL173" s="2">
        <v>1</v>
      </c>
      <c r="CM173" s="1">
        <v>0</v>
      </c>
      <c r="CN173" s="1">
        <v>0</v>
      </c>
      <c r="CO173" s="1">
        <v>0</v>
      </c>
      <c r="CP173" s="1">
        <v>0</v>
      </c>
      <c r="CQ173" s="1">
        <v>0</v>
      </c>
      <c r="CR173" s="2">
        <v>1</v>
      </c>
      <c r="CS173" s="2">
        <v>9.8000000000000004E-2</v>
      </c>
      <c r="CT173" s="2">
        <v>1.6719999999999999E-2</v>
      </c>
      <c r="CU173" s="1" t="s">
        <v>6</v>
      </c>
    </row>
    <row r="174" spans="1:99" s="1" customFormat="1" x14ac:dyDescent="0.25">
      <c r="A174" s="1" t="s">
        <v>1112</v>
      </c>
      <c r="C174" s="1" t="s">
        <v>1113</v>
      </c>
      <c r="D174" s="1">
        <v>1941</v>
      </c>
      <c r="E174" s="1">
        <f t="shared" si="44"/>
        <v>74</v>
      </c>
      <c r="F174" s="1">
        <v>6</v>
      </c>
      <c r="G174" s="1">
        <v>8</v>
      </c>
      <c r="H174" s="1">
        <v>1299</v>
      </c>
      <c r="I174" s="1">
        <v>12100</v>
      </c>
      <c r="J174" s="1">
        <v>5020</v>
      </c>
      <c r="K174" s="1">
        <v>12100</v>
      </c>
      <c r="L174" s="1">
        <f t="shared" si="45"/>
        <v>527074790</v>
      </c>
      <c r="M174" s="1">
        <v>1835.0445393</v>
      </c>
      <c r="N174" s="1">
        <f t="shared" si="46"/>
        <v>79934540.131908</v>
      </c>
      <c r="O174" s="1">
        <f t="shared" si="47"/>
        <v>2.8672570926562502</v>
      </c>
      <c r="P174" s="1">
        <f t="shared" si="48"/>
        <v>7426168.3443115978</v>
      </c>
      <c r="Q174" s="1">
        <f t="shared" si="49"/>
        <v>7.4261683443115984</v>
      </c>
      <c r="R174" s="1">
        <v>0</v>
      </c>
      <c r="S174" s="1">
        <f t="shared" si="50"/>
        <v>0</v>
      </c>
      <c r="T174" s="1">
        <f t="shared" si="51"/>
        <v>0</v>
      </c>
      <c r="U174" s="1">
        <f t="shared" si="52"/>
        <v>0</v>
      </c>
      <c r="V174" s="1">
        <v>120018443</v>
      </c>
      <c r="W174" s="1">
        <f t="shared" si="53"/>
        <v>36581.621426400001</v>
      </c>
      <c r="X174" s="1">
        <f t="shared" si="54"/>
        <v>22730.772993542003</v>
      </c>
      <c r="Y174" s="1">
        <f t="shared" si="55"/>
        <v>3786.8268446390089</v>
      </c>
      <c r="Z174" s="1">
        <f t="shared" si="56"/>
        <v>6.5938302657427066</v>
      </c>
      <c r="AA174" s="1">
        <f t="shared" si="57"/>
        <v>5907.8181915784671</v>
      </c>
      <c r="AB174" s="1">
        <f t="shared" si="58"/>
        <v>3.2969151328713533</v>
      </c>
      <c r="AC174" s="1">
        <v>6</v>
      </c>
      <c r="AD174" s="1">
        <f t="shared" si="59"/>
        <v>1.0989717109571178</v>
      </c>
      <c r="AE174" s="1" t="s">
        <v>2</v>
      </c>
      <c r="AF174" s="1">
        <f t="shared" si="60"/>
        <v>0</v>
      </c>
      <c r="AG174" s="1">
        <f t="shared" si="61"/>
        <v>6.536059117967101E-2</v>
      </c>
      <c r="AH174" s="1">
        <f t="shared" si="62"/>
        <v>1.1993031125347167</v>
      </c>
      <c r="AI174" s="1">
        <f t="shared" si="63"/>
        <v>218670698</v>
      </c>
      <c r="AJ174" s="1">
        <f t="shared" si="64"/>
        <v>6192069.5999999996</v>
      </c>
      <c r="AK174" s="1">
        <f t="shared" si="65"/>
        <v>6.1920696</v>
      </c>
      <c r="AL174" s="1" t="s">
        <v>1114</v>
      </c>
      <c r="AM174" s="1" t="s">
        <v>2</v>
      </c>
      <c r="AN174" s="1" t="s">
        <v>1115</v>
      </c>
      <c r="AO174" s="1" t="s">
        <v>1116</v>
      </c>
      <c r="AP174" s="1" t="s">
        <v>2</v>
      </c>
      <c r="AQ174" s="1" t="s">
        <v>2</v>
      </c>
      <c r="AR174" s="1" t="s">
        <v>2</v>
      </c>
      <c r="AS174" s="1">
        <v>0</v>
      </c>
      <c r="AT174" s="1" t="s">
        <v>2</v>
      </c>
      <c r="AU174" s="1" t="s">
        <v>2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0</v>
      </c>
      <c r="CE174" s="1">
        <v>0</v>
      </c>
      <c r="CF174" s="1">
        <v>0</v>
      </c>
      <c r="CG174" s="1">
        <v>0</v>
      </c>
      <c r="CH174" s="1">
        <v>0</v>
      </c>
      <c r="CI174" s="1">
        <v>0</v>
      </c>
      <c r="CJ174" s="1">
        <v>0</v>
      </c>
      <c r="CK174" s="1">
        <v>0</v>
      </c>
      <c r="CL174" s="1">
        <v>0</v>
      </c>
      <c r="CM174" s="1">
        <v>0</v>
      </c>
      <c r="CN174" s="1">
        <v>0</v>
      </c>
      <c r="CO174" s="1">
        <v>0</v>
      </c>
      <c r="CP174" s="1">
        <v>0</v>
      </c>
      <c r="CQ174" s="1">
        <v>0</v>
      </c>
      <c r="CR174" s="1">
        <v>0</v>
      </c>
      <c r="CS174" s="1">
        <v>0</v>
      </c>
      <c r="CT174" s="1">
        <v>0</v>
      </c>
      <c r="CU174" s="1" t="s">
        <v>6</v>
      </c>
    </row>
    <row r="175" spans="1:99" s="1" customFormat="1" x14ac:dyDescent="0.25">
      <c r="A175" s="1" t="s">
        <v>1117</v>
      </c>
      <c r="B175" s="1" t="s">
        <v>1118</v>
      </c>
      <c r="C175" s="1" t="s">
        <v>1119</v>
      </c>
      <c r="D175" s="1">
        <v>1930</v>
      </c>
      <c r="E175" s="1">
        <f t="shared" ref="E175:E205" si="66">2015-D175</f>
        <v>85</v>
      </c>
      <c r="F175" s="1">
        <v>12</v>
      </c>
      <c r="G175" s="1">
        <v>12</v>
      </c>
      <c r="H175" s="1">
        <v>850</v>
      </c>
      <c r="I175" s="1">
        <v>7650</v>
      </c>
      <c r="J175" s="1">
        <v>2350</v>
      </c>
      <c r="K175" s="1">
        <v>7650</v>
      </c>
      <c r="L175" s="1">
        <f t="shared" si="45"/>
        <v>333233235</v>
      </c>
      <c r="M175" s="1">
        <v>318.90992367000001</v>
      </c>
      <c r="N175" s="1">
        <f t="shared" si="46"/>
        <v>13891716.2750652</v>
      </c>
      <c r="O175" s="1">
        <f t="shared" si="47"/>
        <v>0.49829675573437504</v>
      </c>
      <c r="P175" s="1">
        <f t="shared" si="48"/>
        <v>1290583.8137031763</v>
      </c>
      <c r="Q175" s="1">
        <f t="shared" si="49"/>
        <v>1.2905838137031762</v>
      </c>
      <c r="R175" s="1">
        <v>0</v>
      </c>
      <c r="S175" s="1">
        <f t="shared" si="50"/>
        <v>0</v>
      </c>
      <c r="T175" s="1">
        <f t="shared" si="51"/>
        <v>0</v>
      </c>
      <c r="U175" s="1">
        <f t="shared" si="52"/>
        <v>0</v>
      </c>
      <c r="V175" s="1">
        <v>34790.736801999999</v>
      </c>
      <c r="W175" s="1">
        <f t="shared" si="53"/>
        <v>10.604216577249598</v>
      </c>
      <c r="X175" s="1">
        <f t="shared" si="54"/>
        <v>6.5891568058779884</v>
      </c>
      <c r="Y175" s="1">
        <f t="shared" si="55"/>
        <v>2.6331789414827469</v>
      </c>
      <c r="Z175" s="1">
        <f t="shared" si="56"/>
        <v>23.987909657940087</v>
      </c>
      <c r="AA175" s="1">
        <f t="shared" si="57"/>
        <v>3.658294083457907</v>
      </c>
      <c r="AB175" s="1">
        <f t="shared" si="58"/>
        <v>5.9969774144850208</v>
      </c>
      <c r="AC175" s="1">
        <v>12</v>
      </c>
      <c r="AD175" s="1">
        <f t="shared" si="59"/>
        <v>1.9989924714950071</v>
      </c>
      <c r="AE175" s="1" t="s">
        <v>2</v>
      </c>
      <c r="AF175" s="1">
        <f t="shared" si="60"/>
        <v>0</v>
      </c>
      <c r="AG175" s="1">
        <f t="shared" si="61"/>
        <v>0.57037423681514365</v>
      </c>
      <c r="AH175" s="1">
        <f t="shared" si="62"/>
        <v>0.44523186559637751</v>
      </c>
      <c r="AI175" s="1">
        <f t="shared" si="63"/>
        <v>102365765</v>
      </c>
      <c r="AJ175" s="1">
        <f t="shared" si="64"/>
        <v>2898678</v>
      </c>
      <c r="AK175" s="1">
        <f t="shared" si="65"/>
        <v>2.8986779999999999</v>
      </c>
      <c r="AL175" s="1" t="s">
        <v>1120</v>
      </c>
      <c r="AM175" s="1" t="s">
        <v>2</v>
      </c>
      <c r="AN175" s="1" t="s">
        <v>1121</v>
      </c>
      <c r="AO175" s="1" t="s">
        <v>1122</v>
      </c>
      <c r="AP175" s="1" t="s">
        <v>2</v>
      </c>
      <c r="AQ175" s="1" t="s">
        <v>2</v>
      </c>
      <c r="AR175" s="1" t="s">
        <v>2</v>
      </c>
      <c r="AS175" s="1">
        <v>0</v>
      </c>
      <c r="AT175" s="1" t="s">
        <v>2</v>
      </c>
      <c r="AU175" s="1" t="s">
        <v>2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  <c r="CC175" s="1">
        <v>0</v>
      </c>
      <c r="CD175" s="1">
        <v>0</v>
      </c>
      <c r="CE175" s="1">
        <v>0</v>
      </c>
      <c r="CF175" s="1">
        <v>0</v>
      </c>
      <c r="CG175" s="1">
        <v>0</v>
      </c>
      <c r="CH175" s="1">
        <v>0</v>
      </c>
      <c r="CI175" s="1">
        <v>0</v>
      </c>
      <c r="CJ175" s="1">
        <v>0</v>
      </c>
      <c r="CK175" s="1">
        <v>0</v>
      </c>
      <c r="CL175" s="1">
        <v>0</v>
      </c>
      <c r="CM175" s="1">
        <v>0</v>
      </c>
      <c r="CN175" s="1">
        <v>0</v>
      </c>
      <c r="CO175" s="1">
        <v>0</v>
      </c>
      <c r="CP175" s="1">
        <v>0</v>
      </c>
      <c r="CQ175" s="1">
        <v>0</v>
      </c>
      <c r="CR175" s="1">
        <v>0</v>
      </c>
      <c r="CS175" s="1">
        <v>0</v>
      </c>
      <c r="CT175" s="1">
        <v>0</v>
      </c>
      <c r="CU175" s="1" t="s">
        <v>6</v>
      </c>
    </row>
    <row r="176" spans="1:99" s="1" customFormat="1" x14ac:dyDescent="0.25">
      <c r="A176" s="1" t="s">
        <v>1123</v>
      </c>
      <c r="C176" s="1" t="s">
        <v>1124</v>
      </c>
      <c r="D176" s="1">
        <v>1949</v>
      </c>
      <c r="E176" s="1">
        <f t="shared" si="66"/>
        <v>66</v>
      </c>
      <c r="F176" s="1">
        <v>9</v>
      </c>
      <c r="G176" s="1">
        <v>12</v>
      </c>
      <c r="H176" s="1">
        <v>6639</v>
      </c>
      <c r="I176" s="1">
        <v>38000</v>
      </c>
      <c r="J176" s="1">
        <v>17930</v>
      </c>
      <c r="K176" s="1">
        <v>38000</v>
      </c>
      <c r="L176" s="1">
        <f t="shared" si="45"/>
        <v>1655276200</v>
      </c>
      <c r="M176" s="1">
        <v>7000</v>
      </c>
      <c r="N176" s="1">
        <f t="shared" si="46"/>
        <v>304920000</v>
      </c>
      <c r="O176" s="1">
        <f t="shared" si="47"/>
        <v>10.9375</v>
      </c>
      <c r="P176" s="1">
        <f t="shared" si="48"/>
        <v>28328020</v>
      </c>
      <c r="Q176" s="1">
        <f t="shared" si="49"/>
        <v>28.328020000000002</v>
      </c>
      <c r="R176" s="1">
        <v>0</v>
      </c>
      <c r="S176" s="1">
        <f t="shared" si="50"/>
        <v>0</v>
      </c>
      <c r="T176" s="1">
        <f t="shared" si="51"/>
        <v>0</v>
      </c>
      <c r="U176" s="1">
        <f t="shared" si="52"/>
        <v>0</v>
      </c>
      <c r="W176" s="1">
        <f t="shared" si="53"/>
        <v>0</v>
      </c>
      <c r="X176" s="1">
        <f t="shared" si="54"/>
        <v>0</v>
      </c>
      <c r="Y176" s="1">
        <f t="shared" si="55"/>
        <v>0</v>
      </c>
      <c r="Z176" s="1">
        <f t="shared" si="56"/>
        <v>5.4285589662862392</v>
      </c>
      <c r="AA176" s="1">
        <f t="shared" si="57"/>
        <v>0</v>
      </c>
      <c r="AB176" s="1">
        <f t="shared" si="58"/>
        <v>1.8095196554287465</v>
      </c>
      <c r="AC176" s="1">
        <v>9</v>
      </c>
      <c r="AD176" s="1">
        <f t="shared" si="59"/>
        <v>0.60317321847624883</v>
      </c>
      <c r="AE176" s="1" t="s">
        <v>2</v>
      </c>
      <c r="AF176" s="1">
        <f t="shared" si="60"/>
        <v>0</v>
      </c>
      <c r="AG176" s="1">
        <f t="shared" si="61"/>
        <v>2.7550980064446104E-2</v>
      </c>
      <c r="AH176" s="1">
        <f t="shared" si="62"/>
        <v>1.2808663569909473</v>
      </c>
      <c r="AI176" s="1">
        <f t="shared" si="63"/>
        <v>781029007</v>
      </c>
      <c r="AJ176" s="1">
        <f t="shared" si="64"/>
        <v>22116296.399999999</v>
      </c>
      <c r="AK176" s="1">
        <f t="shared" si="65"/>
        <v>22.1162964</v>
      </c>
      <c r="AL176" s="1" t="s">
        <v>2</v>
      </c>
      <c r="AM176" s="1" t="s">
        <v>2</v>
      </c>
      <c r="AN176" s="1" t="s">
        <v>2</v>
      </c>
      <c r="AO176" s="1" t="s">
        <v>2</v>
      </c>
      <c r="AP176" s="1" t="s">
        <v>2</v>
      </c>
      <c r="AQ176" s="1" t="s">
        <v>2</v>
      </c>
      <c r="AR176" s="1" t="s">
        <v>2</v>
      </c>
      <c r="AS176" s="1">
        <v>0</v>
      </c>
      <c r="AT176" s="1" t="s">
        <v>2</v>
      </c>
      <c r="AU176" s="1" t="s">
        <v>2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  <c r="CC176" s="1">
        <v>0</v>
      </c>
      <c r="CD176" s="1">
        <v>0</v>
      </c>
      <c r="CE176" s="1">
        <v>0</v>
      </c>
      <c r="CF176" s="1">
        <v>0</v>
      </c>
      <c r="CG176" s="1">
        <v>0</v>
      </c>
      <c r="CH176" s="1">
        <v>0</v>
      </c>
      <c r="CI176" s="1">
        <v>0</v>
      </c>
      <c r="CJ176" s="1">
        <v>0</v>
      </c>
      <c r="CK176" s="1">
        <v>0</v>
      </c>
      <c r="CL176" s="1">
        <v>0</v>
      </c>
      <c r="CM176" s="1">
        <v>0</v>
      </c>
      <c r="CN176" s="1">
        <v>0</v>
      </c>
      <c r="CO176" s="1">
        <v>0</v>
      </c>
      <c r="CP176" s="1">
        <v>0</v>
      </c>
      <c r="CQ176" s="1">
        <v>0</v>
      </c>
      <c r="CR176" s="1">
        <v>0</v>
      </c>
      <c r="CS176" s="1">
        <v>0</v>
      </c>
      <c r="CT176" s="1">
        <v>0</v>
      </c>
      <c r="CU176" s="1" t="s">
        <v>17</v>
      </c>
    </row>
    <row r="177" spans="1:99" s="1" customFormat="1" x14ac:dyDescent="0.25">
      <c r="A177" s="1" t="s">
        <v>1125</v>
      </c>
      <c r="C177" s="1" t="s">
        <v>1126</v>
      </c>
      <c r="D177" s="1">
        <v>1952</v>
      </c>
      <c r="E177" s="1">
        <f t="shared" si="66"/>
        <v>63</v>
      </c>
      <c r="F177" s="1">
        <v>8</v>
      </c>
      <c r="G177" s="1">
        <v>12</v>
      </c>
      <c r="H177" s="1">
        <v>80</v>
      </c>
      <c r="I177" s="1">
        <v>13820</v>
      </c>
      <c r="J177" s="1">
        <v>3820</v>
      </c>
      <c r="K177" s="1">
        <v>13820</v>
      </c>
      <c r="L177" s="1">
        <f t="shared" si="45"/>
        <v>601997818</v>
      </c>
      <c r="M177" s="1">
        <v>3000</v>
      </c>
      <c r="N177" s="1">
        <f t="shared" si="46"/>
        <v>130680000</v>
      </c>
      <c r="O177" s="1">
        <f t="shared" si="47"/>
        <v>4.6875</v>
      </c>
      <c r="P177" s="1">
        <f t="shared" si="48"/>
        <v>12140580</v>
      </c>
      <c r="Q177" s="1">
        <f t="shared" si="49"/>
        <v>12.14058</v>
      </c>
      <c r="R177" s="1">
        <v>0</v>
      </c>
      <c r="S177" s="1">
        <f t="shared" si="50"/>
        <v>0</v>
      </c>
      <c r="T177" s="1">
        <f t="shared" si="51"/>
        <v>0</v>
      </c>
      <c r="U177" s="1">
        <f t="shared" si="52"/>
        <v>0</v>
      </c>
      <c r="V177" s="1">
        <v>61206.097628000003</v>
      </c>
      <c r="W177" s="1">
        <f t="shared" si="53"/>
        <v>18.6556185570144</v>
      </c>
      <c r="X177" s="1">
        <f t="shared" si="54"/>
        <v>11.592067654157432</v>
      </c>
      <c r="Y177" s="1">
        <f t="shared" si="55"/>
        <v>1.5103751337693061</v>
      </c>
      <c r="Z177" s="1">
        <f t="shared" si="56"/>
        <v>4.6066560912151822</v>
      </c>
      <c r="AA177" s="1">
        <f t="shared" si="57"/>
        <v>3.9592614224171787</v>
      </c>
      <c r="AB177" s="1">
        <f t="shared" si="58"/>
        <v>1.7274960342056933</v>
      </c>
      <c r="AC177" s="1">
        <v>8</v>
      </c>
      <c r="AD177" s="1">
        <f t="shared" si="59"/>
        <v>0.57583201140189777</v>
      </c>
      <c r="AE177" s="1">
        <v>8.1092999999999993</v>
      </c>
      <c r="AF177" s="1">
        <f t="shared" si="60"/>
        <v>0</v>
      </c>
      <c r="AG177" s="1">
        <f t="shared" si="61"/>
        <v>3.5713028214291488E-2</v>
      </c>
      <c r="AH177" s="1">
        <f t="shared" si="62"/>
        <v>2.5765819499829115</v>
      </c>
      <c r="AI177" s="1">
        <f t="shared" si="63"/>
        <v>166398818</v>
      </c>
      <c r="AJ177" s="1">
        <f t="shared" si="64"/>
        <v>4711893.5999999996</v>
      </c>
      <c r="AK177" s="1">
        <f t="shared" si="65"/>
        <v>4.7118935999999998</v>
      </c>
      <c r="AL177" s="1" t="s">
        <v>1127</v>
      </c>
      <c r="AM177" s="1" t="s">
        <v>2</v>
      </c>
      <c r="AN177" s="1" t="s">
        <v>317</v>
      </c>
      <c r="AO177" s="1" t="s">
        <v>1128</v>
      </c>
      <c r="AP177" s="1" t="s">
        <v>1129</v>
      </c>
      <c r="AQ177" s="1" t="s">
        <v>1046</v>
      </c>
      <c r="AR177" s="1" t="s">
        <v>1130</v>
      </c>
      <c r="AS177" s="1">
        <v>1</v>
      </c>
      <c r="AT177" s="1" t="s">
        <v>1131</v>
      </c>
      <c r="AU177" s="1" t="s">
        <v>1132</v>
      </c>
      <c r="AV177" s="1">
        <v>8</v>
      </c>
      <c r="AW177" s="2">
        <v>100</v>
      </c>
      <c r="AX177" s="1">
        <v>0</v>
      </c>
      <c r="AY177" s="1">
        <v>0</v>
      </c>
      <c r="AZ177" s="2">
        <v>22.3</v>
      </c>
      <c r="BA177" s="2">
        <v>31.6</v>
      </c>
      <c r="BB177" s="1">
        <v>0</v>
      </c>
      <c r="BC177" s="1">
        <v>0</v>
      </c>
      <c r="BD177" s="1">
        <v>0</v>
      </c>
      <c r="BE177" s="1">
        <v>0</v>
      </c>
      <c r="BF177" s="2">
        <v>36.9</v>
      </c>
      <c r="BG177" s="2">
        <v>0.3</v>
      </c>
      <c r="BH177" s="2">
        <v>1.6</v>
      </c>
      <c r="BI177" s="1">
        <v>0</v>
      </c>
      <c r="BJ177" s="1">
        <v>0</v>
      </c>
      <c r="BK177" s="2">
        <v>6.8</v>
      </c>
      <c r="BL177" s="2">
        <v>0.5</v>
      </c>
      <c r="BM177" s="1">
        <v>0</v>
      </c>
      <c r="BN177" s="1">
        <v>0</v>
      </c>
      <c r="BO177" s="2">
        <v>2976</v>
      </c>
      <c r="BP177" s="2">
        <v>232</v>
      </c>
      <c r="BQ177" s="2">
        <v>46</v>
      </c>
      <c r="BR177" s="2">
        <v>4</v>
      </c>
      <c r="BS177" s="2">
        <v>0.22</v>
      </c>
      <c r="BT177" s="2">
        <v>0.02</v>
      </c>
      <c r="BU177" s="2">
        <v>5370</v>
      </c>
      <c r="BV177" s="2">
        <v>83</v>
      </c>
      <c r="BW177" s="2">
        <v>0.39</v>
      </c>
      <c r="BX177" s="2">
        <v>2420</v>
      </c>
      <c r="BY177" s="2">
        <v>43</v>
      </c>
      <c r="BZ177" s="2">
        <v>37</v>
      </c>
      <c r="CA177" s="2">
        <v>1</v>
      </c>
      <c r="CB177" s="2">
        <v>0.35</v>
      </c>
      <c r="CC177" s="2">
        <v>0.01</v>
      </c>
      <c r="CD177" s="2">
        <v>3</v>
      </c>
      <c r="CE177" s="2">
        <v>4</v>
      </c>
      <c r="CF177" s="2">
        <v>5</v>
      </c>
      <c r="CG177" s="2">
        <v>7</v>
      </c>
      <c r="CH177" s="2">
        <v>59</v>
      </c>
      <c r="CI177" s="2">
        <v>26</v>
      </c>
      <c r="CJ177" s="2">
        <v>56</v>
      </c>
      <c r="CK177" s="1">
        <v>0</v>
      </c>
      <c r="CL177" s="1">
        <v>0</v>
      </c>
      <c r="CM177" s="1">
        <v>0</v>
      </c>
      <c r="CN177" s="1">
        <v>0</v>
      </c>
      <c r="CO177" s="1">
        <v>0</v>
      </c>
      <c r="CP177" s="1">
        <v>0</v>
      </c>
      <c r="CQ177" s="2">
        <v>7</v>
      </c>
      <c r="CR177" s="2">
        <v>34</v>
      </c>
      <c r="CS177" s="2">
        <v>0.22294</v>
      </c>
      <c r="CT177" s="2">
        <v>2.6849999999999999E-2</v>
      </c>
      <c r="CU177" s="1" t="s">
        <v>17</v>
      </c>
    </row>
    <row r="178" spans="1:99" s="1" customFormat="1" x14ac:dyDescent="0.25">
      <c r="A178" s="1" t="s">
        <v>1133</v>
      </c>
      <c r="C178" s="1" t="s">
        <v>1134</v>
      </c>
      <c r="D178" s="1">
        <v>1968</v>
      </c>
      <c r="E178" s="1">
        <f t="shared" si="66"/>
        <v>47</v>
      </c>
      <c r="F178" s="1">
        <v>9</v>
      </c>
      <c r="G178" s="1">
        <v>9</v>
      </c>
      <c r="H178" s="1">
        <v>0</v>
      </c>
      <c r="I178" s="1">
        <v>111</v>
      </c>
      <c r="J178" s="1">
        <v>110</v>
      </c>
      <c r="K178" s="1">
        <v>111</v>
      </c>
      <c r="L178" s="1">
        <f t="shared" si="45"/>
        <v>4835148.9000000004</v>
      </c>
      <c r="M178" s="1">
        <v>3846.6464344999999</v>
      </c>
      <c r="N178" s="1">
        <f t="shared" si="46"/>
        <v>167559918.68682</v>
      </c>
      <c r="O178" s="1">
        <f t="shared" si="47"/>
        <v>6.0103850539062504</v>
      </c>
      <c r="P178" s="1">
        <f t="shared" si="48"/>
        <v>15566839.58992067</v>
      </c>
      <c r="Q178" s="1">
        <f t="shared" si="49"/>
        <v>15.56683958992067</v>
      </c>
      <c r="R178" s="1">
        <v>0</v>
      </c>
      <c r="S178" s="1">
        <f t="shared" si="50"/>
        <v>0</v>
      </c>
      <c r="T178" s="1">
        <f t="shared" si="51"/>
        <v>0</v>
      </c>
      <c r="U178" s="1">
        <f t="shared" si="52"/>
        <v>0</v>
      </c>
      <c r="V178" s="1">
        <v>89719.011861999999</v>
      </c>
      <c r="W178" s="1">
        <f t="shared" si="53"/>
        <v>27.346354815537598</v>
      </c>
      <c r="X178" s="1">
        <f t="shared" si="54"/>
        <v>16.992242532591629</v>
      </c>
      <c r="Y178" s="1">
        <f t="shared" si="55"/>
        <v>1.9552131544723772</v>
      </c>
      <c r="Z178" s="1">
        <f t="shared" si="56"/>
        <v>2.8856238042447354E-2</v>
      </c>
      <c r="AA178" s="1">
        <f t="shared" si="57"/>
        <v>201.54621525747996</v>
      </c>
      <c r="AB178" s="1">
        <f t="shared" si="58"/>
        <v>9.6187460141491168E-3</v>
      </c>
      <c r="AC178" s="1">
        <v>9</v>
      </c>
      <c r="AD178" s="1">
        <f t="shared" si="59"/>
        <v>3.2062486713830395E-3</v>
      </c>
      <c r="AE178" s="1" t="s">
        <v>2</v>
      </c>
      <c r="AF178" s="1">
        <f t="shared" si="60"/>
        <v>0</v>
      </c>
      <c r="AG178" s="1">
        <f t="shared" si="61"/>
        <v>1.9756048785246274E-4</v>
      </c>
      <c r="AH178" s="1">
        <f t="shared" si="62"/>
        <v>114.72964583514396</v>
      </c>
      <c r="AI178" s="1">
        <f t="shared" si="63"/>
        <v>4791589</v>
      </c>
      <c r="AJ178" s="1">
        <f t="shared" si="64"/>
        <v>135682.79999999999</v>
      </c>
      <c r="AK178" s="1">
        <f t="shared" si="65"/>
        <v>0.13568279999999999</v>
      </c>
      <c r="AL178" s="1" t="s">
        <v>1135</v>
      </c>
      <c r="AM178" s="1" t="s">
        <v>2</v>
      </c>
      <c r="AN178" s="1" t="s">
        <v>1136</v>
      </c>
      <c r="AO178" s="1" t="s">
        <v>1137</v>
      </c>
      <c r="AP178" s="1" t="s">
        <v>2</v>
      </c>
      <c r="AQ178" s="1" t="s">
        <v>2</v>
      </c>
      <c r="AR178" s="1" t="s">
        <v>2</v>
      </c>
      <c r="AS178" s="1">
        <v>0</v>
      </c>
      <c r="AT178" s="1" t="s">
        <v>2</v>
      </c>
      <c r="AU178" s="1" t="s">
        <v>2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0</v>
      </c>
      <c r="CE178" s="1">
        <v>0</v>
      </c>
      <c r="CF178" s="1">
        <v>0</v>
      </c>
      <c r="CG178" s="1">
        <v>0</v>
      </c>
      <c r="CH178" s="1">
        <v>0</v>
      </c>
      <c r="CI178" s="1">
        <v>0</v>
      </c>
      <c r="CJ178" s="1">
        <v>0</v>
      </c>
      <c r="CK178" s="1">
        <v>0</v>
      </c>
      <c r="CL178" s="1">
        <v>0</v>
      </c>
      <c r="CM178" s="1">
        <v>0</v>
      </c>
      <c r="CN178" s="1">
        <v>0</v>
      </c>
      <c r="CO178" s="1">
        <v>0</v>
      </c>
      <c r="CP178" s="1">
        <v>0</v>
      </c>
      <c r="CQ178" s="1">
        <v>0</v>
      </c>
      <c r="CR178" s="1">
        <v>0</v>
      </c>
      <c r="CS178" s="1">
        <v>0</v>
      </c>
      <c r="CT178" s="1">
        <v>0</v>
      </c>
      <c r="CU178" s="1" t="s">
        <v>6</v>
      </c>
    </row>
    <row r="179" spans="1:99" s="1" customFormat="1" x14ac:dyDescent="0.25">
      <c r="A179" s="1" t="s">
        <v>1138</v>
      </c>
      <c r="C179" s="1" t="s">
        <v>1139</v>
      </c>
      <c r="D179" s="1">
        <v>1922</v>
      </c>
      <c r="E179" s="1">
        <f t="shared" si="66"/>
        <v>93</v>
      </c>
      <c r="F179" s="1">
        <v>0</v>
      </c>
      <c r="G179" s="1">
        <v>7</v>
      </c>
      <c r="H179" s="1">
        <v>11617</v>
      </c>
      <c r="I179" s="1">
        <v>39680</v>
      </c>
      <c r="J179" s="1">
        <v>35200</v>
      </c>
      <c r="K179" s="1">
        <v>39680</v>
      </c>
      <c r="L179" s="1">
        <f t="shared" si="45"/>
        <v>1728456832</v>
      </c>
      <c r="M179" s="1">
        <v>7318.9798049999999</v>
      </c>
      <c r="N179" s="1">
        <f t="shared" si="46"/>
        <v>318814760.30580002</v>
      </c>
      <c r="O179" s="1">
        <f t="shared" si="47"/>
        <v>11.4359059453125</v>
      </c>
      <c r="P179" s="1">
        <f t="shared" si="48"/>
        <v>29618886.613662302</v>
      </c>
      <c r="Q179" s="1">
        <f t="shared" si="49"/>
        <v>29.618886613662301</v>
      </c>
      <c r="R179" s="1">
        <v>1100</v>
      </c>
      <c r="S179" s="1">
        <f t="shared" si="50"/>
        <v>2848.9889999999996</v>
      </c>
      <c r="T179" s="1">
        <f t="shared" si="51"/>
        <v>704000</v>
      </c>
      <c r="U179" s="1">
        <f t="shared" si="52"/>
        <v>30668000000</v>
      </c>
      <c r="V179" s="1">
        <v>610984.95285999996</v>
      </c>
      <c r="W179" s="1">
        <f t="shared" si="53"/>
        <v>186.22821363172798</v>
      </c>
      <c r="X179" s="1">
        <f t="shared" si="54"/>
        <v>115.71688416196685</v>
      </c>
      <c r="Y179" s="1">
        <f t="shared" si="55"/>
        <v>9.6528599216903253</v>
      </c>
      <c r="Z179" s="1">
        <f t="shared" si="56"/>
        <v>5.4215081834420173</v>
      </c>
      <c r="AA179" s="1">
        <f t="shared" si="57"/>
        <v>4.2891447375728537</v>
      </c>
      <c r="AB179" s="1" t="e">
        <f t="shared" si="58"/>
        <v>#DIV/0!</v>
      </c>
      <c r="AC179" s="1">
        <v>0</v>
      </c>
      <c r="AD179" s="1" t="e">
        <f t="shared" si="59"/>
        <v>#DIV/0!</v>
      </c>
      <c r="AE179" s="1">
        <v>1002.11</v>
      </c>
      <c r="AF179" s="1">
        <f t="shared" si="60"/>
        <v>96.18826923378839</v>
      </c>
      <c r="AG179" s="1">
        <f t="shared" si="61"/>
        <v>2.6908925491425508E-2</v>
      </c>
      <c r="AH179" s="1">
        <f t="shared" si="62"/>
        <v>0.68217210042610188</v>
      </c>
      <c r="AI179" s="1">
        <f t="shared" si="63"/>
        <v>1533308480</v>
      </c>
      <c r="AJ179" s="1">
        <f t="shared" si="64"/>
        <v>43418496</v>
      </c>
      <c r="AK179" s="1">
        <f t="shared" si="65"/>
        <v>43.418495999999998</v>
      </c>
      <c r="AL179" s="1" t="s">
        <v>1140</v>
      </c>
      <c r="AM179" s="1" t="s">
        <v>2</v>
      </c>
      <c r="AN179" s="1" t="s">
        <v>1141</v>
      </c>
      <c r="AO179" s="1" t="s">
        <v>1142</v>
      </c>
      <c r="AP179" s="1" t="s">
        <v>1143</v>
      </c>
      <c r="AQ179" s="1" t="s">
        <v>1144</v>
      </c>
      <c r="AR179" s="1" t="s">
        <v>1145</v>
      </c>
      <c r="AS179" s="1">
        <v>2</v>
      </c>
      <c r="AT179" s="1" t="s">
        <v>1146</v>
      </c>
      <c r="AU179" s="1" t="s">
        <v>1147</v>
      </c>
      <c r="AV179" s="1">
        <v>8</v>
      </c>
      <c r="AW179" s="2">
        <v>84</v>
      </c>
      <c r="AX179" s="2">
        <v>16</v>
      </c>
      <c r="AY179" s="1">
        <v>0</v>
      </c>
      <c r="AZ179" s="2">
        <v>7.4</v>
      </c>
      <c r="BA179" s="2">
        <v>25.9</v>
      </c>
      <c r="BB179" s="1">
        <v>0</v>
      </c>
      <c r="BC179" s="1">
        <v>0</v>
      </c>
      <c r="BD179" s="1">
        <v>0</v>
      </c>
      <c r="BE179" s="2">
        <v>0.1</v>
      </c>
      <c r="BF179" s="2">
        <v>19.899999999999999</v>
      </c>
      <c r="BG179" s="2">
        <v>26.2</v>
      </c>
      <c r="BH179" s="2">
        <v>17.8</v>
      </c>
      <c r="BI179" s="1">
        <v>0</v>
      </c>
      <c r="BJ179" s="2">
        <v>0.1</v>
      </c>
      <c r="BK179" s="2">
        <v>0.3</v>
      </c>
      <c r="BL179" s="2">
        <v>0.4</v>
      </c>
      <c r="BM179" s="1">
        <v>0</v>
      </c>
      <c r="BN179" s="2">
        <v>1.8</v>
      </c>
      <c r="BO179" s="2">
        <v>110454</v>
      </c>
      <c r="BP179" s="2">
        <v>12582</v>
      </c>
      <c r="BQ179" s="2">
        <v>36</v>
      </c>
      <c r="BR179" s="2">
        <v>4</v>
      </c>
      <c r="BS179" s="2">
        <v>0.12</v>
      </c>
      <c r="BT179" s="2">
        <v>0.01</v>
      </c>
      <c r="BU179" s="2">
        <v>157482</v>
      </c>
      <c r="BV179" s="2">
        <v>51</v>
      </c>
      <c r="BW179" s="2">
        <v>0.17</v>
      </c>
      <c r="BX179" s="2">
        <v>525511</v>
      </c>
      <c r="BY179" s="2">
        <v>10227</v>
      </c>
      <c r="BZ179" s="2">
        <v>172</v>
      </c>
      <c r="CA179" s="2">
        <v>3</v>
      </c>
      <c r="CB179" s="2">
        <v>0.59</v>
      </c>
      <c r="CC179" s="2">
        <v>0.01</v>
      </c>
      <c r="CD179" s="2">
        <v>1</v>
      </c>
      <c r="CE179" s="2">
        <v>3</v>
      </c>
      <c r="CF179" s="1">
        <v>0</v>
      </c>
      <c r="CG179" s="1">
        <v>0</v>
      </c>
      <c r="CH179" s="2">
        <v>48</v>
      </c>
      <c r="CI179" s="2">
        <v>46</v>
      </c>
      <c r="CJ179" s="2">
        <v>87</v>
      </c>
      <c r="CK179" s="2">
        <v>5</v>
      </c>
      <c r="CL179" s="2">
        <v>8</v>
      </c>
      <c r="CM179" s="1">
        <v>0</v>
      </c>
      <c r="CN179" s="1">
        <v>0</v>
      </c>
      <c r="CO179" s="1">
        <v>0</v>
      </c>
      <c r="CP179" s="1">
        <v>0</v>
      </c>
      <c r="CQ179" s="1">
        <v>0</v>
      </c>
      <c r="CR179" s="2">
        <v>1</v>
      </c>
      <c r="CS179" s="1">
        <v>0</v>
      </c>
      <c r="CT179" s="1">
        <v>0</v>
      </c>
      <c r="CU179" s="1" t="s">
        <v>6</v>
      </c>
    </row>
    <row r="180" spans="1:99" s="1" customFormat="1" x14ac:dyDescent="0.25">
      <c r="A180" s="1" t="s">
        <v>1148</v>
      </c>
      <c r="C180" s="1" t="s">
        <v>1149</v>
      </c>
      <c r="D180" s="1">
        <v>1938</v>
      </c>
      <c r="E180" s="1">
        <f t="shared" si="66"/>
        <v>77</v>
      </c>
      <c r="F180" s="1">
        <v>7</v>
      </c>
      <c r="G180" s="1">
        <v>12</v>
      </c>
      <c r="H180" s="1">
        <v>1200</v>
      </c>
      <c r="I180" s="1">
        <v>1925</v>
      </c>
      <c r="J180" s="1">
        <v>1100</v>
      </c>
      <c r="K180" s="1">
        <v>1925</v>
      </c>
      <c r="L180" s="1">
        <f t="shared" si="45"/>
        <v>83852807.5</v>
      </c>
      <c r="M180" s="1">
        <v>318</v>
      </c>
      <c r="N180" s="1">
        <f t="shared" si="46"/>
        <v>13852080</v>
      </c>
      <c r="O180" s="1">
        <f t="shared" si="47"/>
        <v>0.49687500000000001</v>
      </c>
      <c r="P180" s="1">
        <f t="shared" si="48"/>
        <v>1286901.48</v>
      </c>
      <c r="Q180" s="1">
        <f t="shared" si="49"/>
        <v>1.28690148</v>
      </c>
      <c r="R180" s="1">
        <v>35</v>
      </c>
      <c r="S180" s="1">
        <f t="shared" si="50"/>
        <v>90.649649999999994</v>
      </c>
      <c r="T180" s="1">
        <f t="shared" si="51"/>
        <v>22400</v>
      </c>
      <c r="U180" s="1">
        <f t="shared" si="52"/>
        <v>975800000</v>
      </c>
      <c r="V180" s="1">
        <v>26855.151382</v>
      </c>
      <c r="W180" s="1">
        <f t="shared" si="53"/>
        <v>8.1854501412336003</v>
      </c>
      <c r="X180" s="1">
        <f t="shared" si="54"/>
        <v>5.0862045408425081</v>
      </c>
      <c r="Y180" s="1">
        <f t="shared" si="55"/>
        <v>2.0354704809086024</v>
      </c>
      <c r="Z180" s="1">
        <f t="shared" si="56"/>
        <v>6.0534452226669204</v>
      </c>
      <c r="AA180" s="1">
        <f t="shared" si="57"/>
        <v>6.0327839204627267</v>
      </c>
      <c r="AB180" s="1">
        <f t="shared" si="58"/>
        <v>2.5943336668572519</v>
      </c>
      <c r="AC180" s="1">
        <v>7</v>
      </c>
      <c r="AD180" s="1">
        <f t="shared" si="59"/>
        <v>0.86477788895241725</v>
      </c>
      <c r="AE180" s="1" t="s">
        <v>2</v>
      </c>
      <c r="AF180" s="1">
        <f t="shared" si="60"/>
        <v>70.440251572327043</v>
      </c>
      <c r="AG180" s="1">
        <f t="shared" si="61"/>
        <v>0.14414200866200996</v>
      </c>
      <c r="AH180" s="1">
        <f t="shared" si="62"/>
        <v>0.94846323926098219</v>
      </c>
      <c r="AI180" s="1">
        <f t="shared" si="63"/>
        <v>47915890</v>
      </c>
      <c r="AJ180" s="1">
        <f t="shared" si="64"/>
        <v>1356828</v>
      </c>
      <c r="AK180" s="1">
        <f t="shared" si="65"/>
        <v>1.3568279999999999</v>
      </c>
      <c r="AL180" s="1" t="s">
        <v>1150</v>
      </c>
      <c r="AM180" s="1" t="s">
        <v>2</v>
      </c>
      <c r="AN180" s="1" t="s">
        <v>1151</v>
      </c>
      <c r="AO180" s="1" t="s">
        <v>1152</v>
      </c>
      <c r="AP180" s="1" t="s">
        <v>2</v>
      </c>
      <c r="AQ180" s="1" t="s">
        <v>2</v>
      </c>
      <c r="AR180" s="1" t="s">
        <v>2</v>
      </c>
      <c r="AS180" s="1">
        <v>0</v>
      </c>
      <c r="AT180" s="1" t="s">
        <v>2</v>
      </c>
      <c r="AU180" s="1" t="s">
        <v>2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  <c r="CC180" s="1">
        <v>0</v>
      </c>
      <c r="CD180" s="1">
        <v>0</v>
      </c>
      <c r="CE180" s="1">
        <v>0</v>
      </c>
      <c r="CF180" s="1">
        <v>0</v>
      </c>
      <c r="CG180" s="1">
        <v>0</v>
      </c>
      <c r="CH180" s="1">
        <v>0</v>
      </c>
      <c r="CI180" s="1">
        <v>0</v>
      </c>
      <c r="CJ180" s="1">
        <v>0</v>
      </c>
      <c r="CK180" s="1">
        <v>0</v>
      </c>
      <c r="CL180" s="1">
        <v>0</v>
      </c>
      <c r="CM180" s="1">
        <v>0</v>
      </c>
      <c r="CN180" s="1">
        <v>0</v>
      </c>
      <c r="CO180" s="1">
        <v>0</v>
      </c>
      <c r="CP180" s="1">
        <v>0</v>
      </c>
      <c r="CQ180" s="1">
        <v>0</v>
      </c>
      <c r="CR180" s="1">
        <v>0</v>
      </c>
      <c r="CS180" s="1">
        <v>0</v>
      </c>
      <c r="CT180" s="1">
        <v>0</v>
      </c>
      <c r="CU180" s="1" t="s">
        <v>17</v>
      </c>
    </row>
    <row r="181" spans="1:99" s="1" customFormat="1" x14ac:dyDescent="0.25">
      <c r="A181" s="1" t="s">
        <v>1153</v>
      </c>
      <c r="B181" s="1" t="s">
        <v>808</v>
      </c>
      <c r="C181" s="1" t="s">
        <v>1154</v>
      </c>
      <c r="D181" s="1">
        <v>1967</v>
      </c>
      <c r="E181" s="1">
        <f t="shared" si="66"/>
        <v>48</v>
      </c>
      <c r="F181" s="1">
        <v>8</v>
      </c>
      <c r="G181" s="1">
        <v>10</v>
      </c>
      <c r="H181" s="1">
        <v>2590</v>
      </c>
      <c r="I181" s="1">
        <v>750</v>
      </c>
      <c r="J181" s="1">
        <v>250</v>
      </c>
      <c r="K181" s="1">
        <v>750</v>
      </c>
      <c r="L181" s="1">
        <f t="shared" si="45"/>
        <v>32669925</v>
      </c>
      <c r="M181" s="1">
        <v>2444.9451530000001</v>
      </c>
      <c r="N181" s="1">
        <f t="shared" si="46"/>
        <v>106501810.86468001</v>
      </c>
      <c r="O181" s="1">
        <f t="shared" si="47"/>
        <v>3.8202268015625003</v>
      </c>
      <c r="P181" s="1">
        <f t="shared" si="48"/>
        <v>9894350.74186958</v>
      </c>
      <c r="Q181" s="1">
        <f t="shared" si="49"/>
        <v>9.8943507418695802</v>
      </c>
      <c r="R181" s="1">
        <v>0</v>
      </c>
      <c r="S181" s="1">
        <f t="shared" si="50"/>
        <v>0</v>
      </c>
      <c r="T181" s="1">
        <f t="shared" si="51"/>
        <v>0</v>
      </c>
      <c r="U181" s="1">
        <f t="shared" si="52"/>
        <v>0</v>
      </c>
      <c r="V181" s="1">
        <v>94285.381202999997</v>
      </c>
      <c r="W181" s="1">
        <f t="shared" si="53"/>
        <v>28.738184190674396</v>
      </c>
      <c r="X181" s="1">
        <f t="shared" si="54"/>
        <v>17.857085487560983</v>
      </c>
      <c r="Y181" s="1">
        <f t="shared" si="55"/>
        <v>2.5772738328525295</v>
      </c>
      <c r="Z181" s="1">
        <f t="shared" si="56"/>
        <v>0.30675464327559687</v>
      </c>
      <c r="AA181" s="1">
        <f t="shared" si="57"/>
        <v>93.193839188878286</v>
      </c>
      <c r="AB181" s="1">
        <f t="shared" si="58"/>
        <v>0.11503299122834883</v>
      </c>
      <c r="AC181" s="1">
        <v>8</v>
      </c>
      <c r="AD181" s="1">
        <f t="shared" si="59"/>
        <v>3.8344330409449609E-2</v>
      </c>
      <c r="AE181" s="1">
        <v>150.137</v>
      </c>
      <c r="AF181" s="1">
        <f t="shared" si="60"/>
        <v>0</v>
      </c>
      <c r="AG181" s="1">
        <f t="shared" si="61"/>
        <v>2.634256726181321E-3</v>
      </c>
      <c r="AH181" s="1">
        <f t="shared" si="62"/>
        <v>32.085970560915719</v>
      </c>
      <c r="AI181" s="1">
        <f t="shared" si="63"/>
        <v>10889975</v>
      </c>
      <c r="AJ181" s="1">
        <f t="shared" si="64"/>
        <v>308370</v>
      </c>
      <c r="AK181" s="1">
        <f t="shared" si="65"/>
        <v>0.30836999999999998</v>
      </c>
      <c r="AL181" s="1" t="s">
        <v>1155</v>
      </c>
      <c r="AM181" s="1" t="s">
        <v>2</v>
      </c>
      <c r="AN181" s="1" t="s">
        <v>811</v>
      </c>
      <c r="AO181" s="1" t="s">
        <v>1156</v>
      </c>
      <c r="AP181" s="1" t="s">
        <v>1157</v>
      </c>
      <c r="AQ181" s="1" t="s">
        <v>979</v>
      </c>
      <c r="AR181" s="1" t="s">
        <v>980</v>
      </c>
      <c r="AS181" s="1">
        <v>2</v>
      </c>
      <c r="AT181" s="1" t="s">
        <v>1158</v>
      </c>
      <c r="AU181" s="1" t="s">
        <v>1159</v>
      </c>
      <c r="AV181" s="1">
        <v>8</v>
      </c>
      <c r="AW181" s="2">
        <v>75</v>
      </c>
      <c r="AX181" s="2">
        <v>24</v>
      </c>
      <c r="AY181" s="1">
        <v>0</v>
      </c>
      <c r="AZ181" s="2">
        <v>6.9</v>
      </c>
      <c r="BA181" s="2">
        <v>33.700000000000003</v>
      </c>
      <c r="BB181" s="2">
        <v>0.1</v>
      </c>
      <c r="BC181" s="2">
        <v>0.4</v>
      </c>
      <c r="BD181" s="2">
        <v>0.1</v>
      </c>
      <c r="BE181" s="2">
        <v>0.6</v>
      </c>
      <c r="BF181" s="2">
        <v>27.5</v>
      </c>
      <c r="BG181" s="2">
        <v>4.4000000000000004</v>
      </c>
      <c r="BH181" s="2">
        <v>9.6</v>
      </c>
      <c r="BI181" s="2">
        <v>2.2000000000000002</v>
      </c>
      <c r="BJ181" s="1">
        <v>0</v>
      </c>
      <c r="BK181" s="2">
        <v>4.8</v>
      </c>
      <c r="BL181" s="2">
        <v>1.6</v>
      </c>
      <c r="BM181" s="1">
        <v>0</v>
      </c>
      <c r="BN181" s="2">
        <v>7.9</v>
      </c>
      <c r="BO181" s="2">
        <v>19572</v>
      </c>
      <c r="BP181" s="2">
        <v>2829</v>
      </c>
      <c r="BQ181" s="2">
        <v>21</v>
      </c>
      <c r="BR181" s="2">
        <v>3</v>
      </c>
      <c r="BS181" s="2">
        <v>0.1</v>
      </c>
      <c r="BT181" s="2">
        <v>0.01</v>
      </c>
      <c r="BU181" s="2">
        <v>34717</v>
      </c>
      <c r="BV181" s="2">
        <v>37</v>
      </c>
      <c r="BW181" s="2">
        <v>0.18</v>
      </c>
      <c r="BX181" s="2">
        <v>161902</v>
      </c>
      <c r="BY181" s="2">
        <v>5171</v>
      </c>
      <c r="BZ181" s="2">
        <v>172</v>
      </c>
      <c r="CA181" s="2">
        <v>6</v>
      </c>
      <c r="CB181" s="2">
        <v>1.22</v>
      </c>
      <c r="CC181" s="2">
        <v>0.04</v>
      </c>
      <c r="CD181" s="2">
        <v>10</v>
      </c>
      <c r="CE181" s="2">
        <v>29</v>
      </c>
      <c r="CF181" s="2">
        <v>1</v>
      </c>
      <c r="CG181" s="2">
        <v>2</v>
      </c>
      <c r="CH181" s="2">
        <v>48</v>
      </c>
      <c r="CI181" s="2">
        <v>22</v>
      </c>
      <c r="CJ181" s="2">
        <v>45</v>
      </c>
      <c r="CK181" s="2">
        <v>15</v>
      </c>
      <c r="CL181" s="2">
        <v>6</v>
      </c>
      <c r="CM181" s="2">
        <v>1</v>
      </c>
      <c r="CN181" s="2">
        <v>3</v>
      </c>
      <c r="CO181" s="1">
        <v>0</v>
      </c>
      <c r="CP181" s="1">
        <v>0</v>
      </c>
      <c r="CQ181" s="2">
        <v>3</v>
      </c>
      <c r="CR181" s="2">
        <v>14</v>
      </c>
      <c r="CS181" s="2">
        <v>0.61424999999999996</v>
      </c>
      <c r="CT181" s="2">
        <v>0.40292</v>
      </c>
      <c r="CU181" s="1" t="s">
        <v>6</v>
      </c>
    </row>
    <row r="182" spans="1:99" s="1" customFormat="1" x14ac:dyDescent="0.25">
      <c r="A182" s="1" t="s">
        <v>1160</v>
      </c>
      <c r="B182" s="1" t="s">
        <v>1161</v>
      </c>
      <c r="C182" s="1" t="s">
        <v>1162</v>
      </c>
      <c r="D182" s="1">
        <v>1978</v>
      </c>
      <c r="E182" s="1">
        <f t="shared" si="66"/>
        <v>37</v>
      </c>
      <c r="F182" s="1">
        <v>50</v>
      </c>
      <c r="G182" s="1">
        <v>50</v>
      </c>
      <c r="H182" s="1">
        <v>0</v>
      </c>
      <c r="I182" s="1">
        <v>143000</v>
      </c>
      <c r="J182" s="1">
        <v>114000</v>
      </c>
      <c r="K182" s="1">
        <v>143000</v>
      </c>
      <c r="L182" s="1">
        <f t="shared" si="45"/>
        <v>6229065700</v>
      </c>
      <c r="M182" s="1">
        <v>695.10717528999999</v>
      </c>
      <c r="N182" s="1">
        <f t="shared" si="46"/>
        <v>30278868.555632401</v>
      </c>
      <c r="O182" s="1">
        <f t="shared" si="47"/>
        <v>1.0861049613906251</v>
      </c>
      <c r="P182" s="1">
        <f t="shared" si="48"/>
        <v>2813001.4233940896</v>
      </c>
      <c r="Q182" s="1">
        <f t="shared" si="49"/>
        <v>2.8130014233940894</v>
      </c>
      <c r="R182" s="1">
        <v>0</v>
      </c>
      <c r="S182" s="1">
        <f t="shared" si="50"/>
        <v>0</v>
      </c>
      <c r="T182" s="1">
        <f t="shared" si="51"/>
        <v>0</v>
      </c>
      <c r="U182" s="1">
        <f t="shared" si="52"/>
        <v>0</v>
      </c>
      <c r="V182" s="1">
        <v>34308.929274000002</v>
      </c>
      <c r="W182" s="1">
        <f t="shared" si="53"/>
        <v>10.457361642715201</v>
      </c>
      <c r="X182" s="1">
        <f t="shared" si="54"/>
        <v>6.4979053509199565</v>
      </c>
      <c r="Y182" s="1">
        <f t="shared" si="55"/>
        <v>1.7588631192771202</v>
      </c>
      <c r="Z182" s="1">
        <f t="shared" si="56"/>
        <v>205.72319895491222</v>
      </c>
      <c r="AA182" s="1">
        <f t="shared" si="57"/>
        <v>7.4367839348800063E-2</v>
      </c>
      <c r="AB182" s="1">
        <f t="shared" si="58"/>
        <v>12.343391937294733</v>
      </c>
      <c r="AC182" s="1">
        <v>50</v>
      </c>
      <c r="AD182" s="1">
        <f t="shared" si="59"/>
        <v>4.114463979098244</v>
      </c>
      <c r="AE182" s="1" t="s">
        <v>2</v>
      </c>
      <c r="AF182" s="1">
        <f t="shared" si="60"/>
        <v>0</v>
      </c>
      <c r="AG182" s="1">
        <f t="shared" si="61"/>
        <v>3.3132857757817979</v>
      </c>
      <c r="AH182" s="1">
        <f t="shared" si="62"/>
        <v>2.0004743556769705E-2</v>
      </c>
      <c r="AI182" s="1">
        <f t="shared" si="63"/>
        <v>4965828600</v>
      </c>
      <c r="AJ182" s="1">
        <f t="shared" si="64"/>
        <v>140616720</v>
      </c>
      <c r="AK182" s="1">
        <f t="shared" si="65"/>
        <v>140.61671999999999</v>
      </c>
      <c r="AL182" s="1" t="s">
        <v>1163</v>
      </c>
      <c r="AM182" s="1" t="s">
        <v>2</v>
      </c>
      <c r="AN182" s="1" t="s">
        <v>1164</v>
      </c>
      <c r="AO182" s="1" t="s">
        <v>1165</v>
      </c>
      <c r="AP182" s="1" t="s">
        <v>2</v>
      </c>
      <c r="AQ182" s="1" t="s">
        <v>2</v>
      </c>
      <c r="AR182" s="1" t="s">
        <v>2</v>
      </c>
      <c r="AS182" s="1">
        <v>0</v>
      </c>
      <c r="AT182" s="1" t="s">
        <v>2</v>
      </c>
      <c r="AU182" s="1" t="s">
        <v>2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0</v>
      </c>
      <c r="CE182" s="1">
        <v>0</v>
      </c>
      <c r="CF182" s="1">
        <v>0</v>
      </c>
      <c r="CG182" s="1">
        <v>0</v>
      </c>
      <c r="CH182" s="1">
        <v>0</v>
      </c>
      <c r="CI182" s="1">
        <v>0</v>
      </c>
      <c r="CJ182" s="1">
        <v>0</v>
      </c>
      <c r="CK182" s="1">
        <v>0</v>
      </c>
      <c r="CL182" s="1">
        <v>0</v>
      </c>
      <c r="CM182" s="1">
        <v>0</v>
      </c>
      <c r="CN182" s="1">
        <v>0</v>
      </c>
      <c r="CO182" s="1">
        <v>0</v>
      </c>
      <c r="CP182" s="1">
        <v>0</v>
      </c>
      <c r="CQ182" s="1">
        <v>0</v>
      </c>
      <c r="CR182" s="1">
        <v>0</v>
      </c>
      <c r="CS182" s="1">
        <v>0</v>
      </c>
      <c r="CT182" s="1">
        <v>0</v>
      </c>
      <c r="CU182" s="1" t="s">
        <v>6</v>
      </c>
    </row>
    <row r="183" spans="1:99" s="1" customFormat="1" x14ac:dyDescent="0.25">
      <c r="A183" s="1" t="s">
        <v>1166</v>
      </c>
      <c r="B183" s="1" t="s">
        <v>1167</v>
      </c>
      <c r="C183" s="1" t="s">
        <v>1168</v>
      </c>
      <c r="D183" s="1">
        <v>1978</v>
      </c>
      <c r="E183" s="1">
        <f t="shared" si="66"/>
        <v>37</v>
      </c>
      <c r="F183" s="1">
        <v>50</v>
      </c>
      <c r="G183" s="1">
        <v>50</v>
      </c>
      <c r="H183" s="1">
        <v>0</v>
      </c>
      <c r="I183" s="1">
        <v>2419</v>
      </c>
      <c r="J183" s="1">
        <v>1958</v>
      </c>
      <c r="K183" s="1">
        <v>2419</v>
      </c>
      <c r="L183" s="1">
        <f t="shared" si="45"/>
        <v>105371398.10000001</v>
      </c>
      <c r="M183" s="1">
        <v>533.84629872999994</v>
      </c>
      <c r="N183" s="1">
        <f t="shared" si="46"/>
        <v>23254344.772678796</v>
      </c>
      <c r="O183" s="1">
        <f t="shared" si="47"/>
        <v>0.83413484176562491</v>
      </c>
      <c r="P183" s="1">
        <f t="shared" si="48"/>
        <v>2160401.2324784878</v>
      </c>
      <c r="Q183" s="1">
        <f t="shared" si="49"/>
        <v>2.1604012324784878</v>
      </c>
      <c r="R183" s="1">
        <v>0</v>
      </c>
      <c r="S183" s="1">
        <f t="shared" si="50"/>
        <v>0</v>
      </c>
      <c r="T183" s="1">
        <f t="shared" si="51"/>
        <v>0</v>
      </c>
      <c r="U183" s="1">
        <f t="shared" si="52"/>
        <v>0</v>
      </c>
      <c r="V183" s="1">
        <v>27633.882817000002</v>
      </c>
      <c r="W183" s="1">
        <f t="shared" si="53"/>
        <v>8.4228074826216002</v>
      </c>
      <c r="X183" s="1">
        <f t="shared" si="54"/>
        <v>5.2336916022428985</v>
      </c>
      <c r="Y183" s="1">
        <f t="shared" si="55"/>
        <v>1.6165329348179405</v>
      </c>
      <c r="Z183" s="1">
        <f t="shared" si="56"/>
        <v>4.5312563794013831</v>
      </c>
      <c r="AA183" s="1">
        <f t="shared" si="57"/>
        <v>3.4874828025951343</v>
      </c>
      <c r="AB183" s="1">
        <f t="shared" si="58"/>
        <v>0.27187538276408296</v>
      </c>
      <c r="AC183" s="1">
        <v>50</v>
      </c>
      <c r="AD183" s="1">
        <f t="shared" si="59"/>
        <v>9.0625127588027668E-2</v>
      </c>
      <c r="AE183" s="1" t="s">
        <v>2</v>
      </c>
      <c r="AF183" s="1">
        <f t="shared" si="60"/>
        <v>0</v>
      </c>
      <c r="AG183" s="1">
        <f t="shared" si="61"/>
        <v>8.3274499328713711E-2</v>
      </c>
      <c r="AH183" s="1">
        <f t="shared" si="62"/>
        <v>0.89451909716794187</v>
      </c>
      <c r="AI183" s="1">
        <f t="shared" si="63"/>
        <v>85290284.200000003</v>
      </c>
      <c r="AJ183" s="1">
        <f t="shared" si="64"/>
        <v>2415153.84</v>
      </c>
      <c r="AK183" s="1">
        <f t="shared" si="65"/>
        <v>2.4151538399999999</v>
      </c>
      <c r="AL183" s="1" t="s">
        <v>1169</v>
      </c>
      <c r="AM183" s="1" t="s">
        <v>2</v>
      </c>
      <c r="AN183" s="1" t="s">
        <v>1170</v>
      </c>
      <c r="AO183" s="1" t="s">
        <v>1171</v>
      </c>
      <c r="AP183" s="1" t="s">
        <v>2</v>
      </c>
      <c r="AQ183" s="1" t="s">
        <v>2</v>
      </c>
      <c r="AR183" s="1" t="s">
        <v>2</v>
      </c>
      <c r="AS183" s="1">
        <v>0</v>
      </c>
      <c r="AT183" s="1" t="s">
        <v>2</v>
      </c>
      <c r="AU183" s="1" t="s">
        <v>2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  <c r="CC183" s="1">
        <v>0</v>
      </c>
      <c r="CD183" s="1">
        <v>0</v>
      </c>
      <c r="CE183" s="1">
        <v>0</v>
      </c>
      <c r="CF183" s="1">
        <v>0</v>
      </c>
      <c r="CG183" s="1">
        <v>0</v>
      </c>
      <c r="CH183" s="1">
        <v>0</v>
      </c>
      <c r="CI183" s="1">
        <v>0</v>
      </c>
      <c r="CJ183" s="1">
        <v>0</v>
      </c>
      <c r="CK183" s="1">
        <v>0</v>
      </c>
      <c r="CL183" s="1">
        <v>0</v>
      </c>
      <c r="CM183" s="1">
        <v>0</v>
      </c>
      <c r="CN183" s="1">
        <v>0</v>
      </c>
      <c r="CO183" s="1">
        <v>0</v>
      </c>
      <c r="CP183" s="1">
        <v>0</v>
      </c>
      <c r="CQ183" s="1">
        <v>0</v>
      </c>
      <c r="CR183" s="1">
        <v>0</v>
      </c>
      <c r="CS183" s="1">
        <v>0</v>
      </c>
      <c r="CT183" s="1">
        <v>0</v>
      </c>
      <c r="CU183" s="1" t="s">
        <v>6</v>
      </c>
    </row>
    <row r="184" spans="1:99" s="1" customFormat="1" x14ac:dyDescent="0.25">
      <c r="A184" s="1" t="s">
        <v>808</v>
      </c>
      <c r="C184" s="1" t="s">
        <v>1172</v>
      </c>
      <c r="D184" s="1">
        <v>1977</v>
      </c>
      <c r="E184" s="1">
        <f t="shared" si="66"/>
        <v>38</v>
      </c>
      <c r="F184" s="1">
        <v>6</v>
      </c>
      <c r="G184" s="1">
        <v>7</v>
      </c>
      <c r="H184" s="1">
        <v>0</v>
      </c>
      <c r="I184" s="1">
        <v>56076</v>
      </c>
      <c r="J184" s="1">
        <v>32711</v>
      </c>
      <c r="K184" s="1">
        <v>56076</v>
      </c>
      <c r="L184" s="1">
        <f t="shared" si="45"/>
        <v>2442664952.4000001</v>
      </c>
      <c r="M184" s="1">
        <v>10094.947258</v>
      </c>
      <c r="N184" s="1">
        <f t="shared" si="46"/>
        <v>439735902.55848002</v>
      </c>
      <c r="O184" s="1">
        <f t="shared" si="47"/>
        <v>15.773355090625001</v>
      </c>
      <c r="P184" s="1">
        <f t="shared" si="48"/>
        <v>40852838.260509878</v>
      </c>
      <c r="Q184" s="1">
        <f t="shared" si="49"/>
        <v>40.852838260509884</v>
      </c>
      <c r="R184" s="1">
        <v>0</v>
      </c>
      <c r="S184" s="1">
        <f t="shared" si="50"/>
        <v>0</v>
      </c>
      <c r="T184" s="1">
        <f t="shared" si="51"/>
        <v>0</v>
      </c>
      <c r="U184" s="1">
        <f t="shared" si="52"/>
        <v>0</v>
      </c>
      <c r="V184" s="1">
        <v>314589.35879999999</v>
      </c>
      <c r="W184" s="1">
        <f t="shared" si="53"/>
        <v>95.886836562239992</v>
      </c>
      <c r="X184" s="1">
        <f t="shared" si="54"/>
        <v>59.581337020567197</v>
      </c>
      <c r="Y184" s="1">
        <f t="shared" si="55"/>
        <v>4.2319717964866719</v>
      </c>
      <c r="Z184" s="1">
        <f t="shared" si="56"/>
        <v>5.5548453928552091</v>
      </c>
      <c r="AA184" s="1">
        <f t="shared" si="57"/>
        <v>2.3764739481587727</v>
      </c>
      <c r="AB184" s="1">
        <f t="shared" si="58"/>
        <v>2.7774226964276045</v>
      </c>
      <c r="AC184" s="1">
        <v>6</v>
      </c>
      <c r="AD184" s="1">
        <f t="shared" si="59"/>
        <v>0.92580756547586818</v>
      </c>
      <c r="AE184" s="1" t="s">
        <v>2</v>
      </c>
      <c r="AF184" s="1">
        <f t="shared" si="60"/>
        <v>0</v>
      </c>
      <c r="AG184" s="1">
        <f t="shared" si="61"/>
        <v>2.3475857334040593E-2</v>
      </c>
      <c r="AH184" s="1">
        <f t="shared" si="62"/>
        <v>1.0125029598971855</v>
      </c>
      <c r="AI184" s="1">
        <f t="shared" si="63"/>
        <v>1424887888.9000001</v>
      </c>
      <c r="AJ184" s="1">
        <f t="shared" si="64"/>
        <v>40348364.280000001</v>
      </c>
      <c r="AK184" s="1">
        <f t="shared" si="65"/>
        <v>40.348364279999998</v>
      </c>
      <c r="AL184" s="1" t="s">
        <v>1173</v>
      </c>
      <c r="AM184" s="1" t="s">
        <v>2</v>
      </c>
      <c r="AN184" s="1" t="s">
        <v>811</v>
      </c>
      <c r="AO184" s="1" t="s">
        <v>1174</v>
      </c>
      <c r="AP184" s="1" t="s">
        <v>2</v>
      </c>
      <c r="AQ184" s="1" t="s">
        <v>2</v>
      </c>
      <c r="AR184" s="1" t="s">
        <v>2</v>
      </c>
      <c r="AS184" s="1">
        <v>0</v>
      </c>
      <c r="AT184" s="1" t="s">
        <v>2</v>
      </c>
      <c r="AU184" s="1" t="s">
        <v>2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0</v>
      </c>
      <c r="CE184" s="1">
        <v>0</v>
      </c>
      <c r="CF184" s="1">
        <v>0</v>
      </c>
      <c r="CG184" s="1">
        <v>0</v>
      </c>
      <c r="CH184" s="1">
        <v>0</v>
      </c>
      <c r="CI184" s="1">
        <v>0</v>
      </c>
      <c r="CJ184" s="1">
        <v>0</v>
      </c>
      <c r="CK184" s="1">
        <v>0</v>
      </c>
      <c r="CL184" s="1">
        <v>0</v>
      </c>
      <c r="CM184" s="1">
        <v>0</v>
      </c>
      <c r="CN184" s="1">
        <v>0</v>
      </c>
      <c r="CO184" s="1">
        <v>0</v>
      </c>
      <c r="CP184" s="1">
        <v>0</v>
      </c>
      <c r="CQ184" s="1">
        <v>0</v>
      </c>
      <c r="CR184" s="1">
        <v>0</v>
      </c>
      <c r="CS184" s="1">
        <v>0</v>
      </c>
      <c r="CT184" s="1">
        <v>0</v>
      </c>
      <c r="CU184" s="1" t="s">
        <v>6</v>
      </c>
    </row>
    <row r="185" spans="1:99" s="1" customFormat="1" x14ac:dyDescent="0.25">
      <c r="A185" s="1" t="s">
        <v>1175</v>
      </c>
      <c r="B185" s="1" t="s">
        <v>1176</v>
      </c>
      <c r="C185" s="1" t="s">
        <v>1177</v>
      </c>
      <c r="D185" s="1">
        <v>1978</v>
      </c>
      <c r="E185" s="1">
        <f t="shared" si="66"/>
        <v>37</v>
      </c>
      <c r="F185" s="1">
        <v>7</v>
      </c>
      <c r="G185" s="1">
        <v>10</v>
      </c>
      <c r="H185" s="1">
        <v>559</v>
      </c>
      <c r="I185" s="1">
        <v>400</v>
      </c>
      <c r="J185" s="1">
        <v>100</v>
      </c>
      <c r="K185" s="1">
        <v>400</v>
      </c>
      <c r="L185" s="1">
        <f t="shared" si="45"/>
        <v>17423960</v>
      </c>
      <c r="M185" s="1">
        <v>834.05909309000003</v>
      </c>
      <c r="N185" s="1">
        <f t="shared" si="46"/>
        <v>36331614.095000401</v>
      </c>
      <c r="O185" s="1">
        <f t="shared" si="47"/>
        <v>1.3032173329531251</v>
      </c>
      <c r="P185" s="1">
        <f t="shared" si="48"/>
        <v>3375320.3814621978</v>
      </c>
      <c r="Q185" s="1">
        <f t="shared" si="49"/>
        <v>3.3753203814621977</v>
      </c>
      <c r="R185" s="1">
        <v>0</v>
      </c>
      <c r="S185" s="1">
        <f t="shared" si="50"/>
        <v>0</v>
      </c>
      <c r="T185" s="1">
        <f t="shared" si="51"/>
        <v>0</v>
      </c>
      <c r="U185" s="1">
        <f t="shared" si="52"/>
        <v>0</v>
      </c>
      <c r="V185" s="1">
        <v>49870.894246000003</v>
      </c>
      <c r="W185" s="1">
        <f t="shared" si="53"/>
        <v>15.200648566180799</v>
      </c>
      <c r="X185" s="1">
        <f t="shared" si="54"/>
        <v>9.445248144826925</v>
      </c>
      <c r="Y185" s="1">
        <f t="shared" si="55"/>
        <v>2.3339927818744854</v>
      </c>
      <c r="Z185" s="1">
        <f t="shared" si="56"/>
        <v>0.47958122516768981</v>
      </c>
      <c r="AA185" s="1">
        <f t="shared" si="57"/>
        <v>123.23384705208677</v>
      </c>
      <c r="AB185" s="1">
        <f t="shared" si="58"/>
        <v>0.20553481078615277</v>
      </c>
      <c r="AC185" s="1">
        <v>7</v>
      </c>
      <c r="AD185" s="1">
        <f t="shared" si="59"/>
        <v>6.851160359538426E-2</v>
      </c>
      <c r="AE185" s="1">
        <v>136.61500000000001</v>
      </c>
      <c r="AF185" s="1">
        <f t="shared" si="60"/>
        <v>0</v>
      </c>
      <c r="AG185" s="1">
        <f t="shared" si="61"/>
        <v>7.0512363986306968E-3</v>
      </c>
      <c r="AH185" s="1">
        <f t="shared" si="62"/>
        <v>27.364208430312594</v>
      </c>
      <c r="AI185" s="1">
        <f t="shared" si="63"/>
        <v>4355990</v>
      </c>
      <c r="AJ185" s="1">
        <f t="shared" si="64"/>
        <v>123348</v>
      </c>
      <c r="AK185" s="1">
        <f t="shared" si="65"/>
        <v>0.123348</v>
      </c>
      <c r="AL185" s="1" t="s">
        <v>610</v>
      </c>
      <c r="AM185" s="1" t="s">
        <v>2</v>
      </c>
      <c r="AN185" s="1" t="s">
        <v>611</v>
      </c>
      <c r="AO185" s="1" t="s">
        <v>612</v>
      </c>
      <c r="AP185" s="1" t="s">
        <v>613</v>
      </c>
      <c r="AQ185" s="1" t="s">
        <v>256</v>
      </c>
      <c r="AR185" s="1" t="s">
        <v>614</v>
      </c>
      <c r="AS185" s="1">
        <v>2</v>
      </c>
      <c r="AT185" s="1" t="s">
        <v>615</v>
      </c>
      <c r="AU185" s="1" t="s">
        <v>616</v>
      </c>
      <c r="AV185" s="1">
        <v>6</v>
      </c>
      <c r="AW185" s="2">
        <v>80</v>
      </c>
      <c r="AX185" s="2">
        <v>20</v>
      </c>
      <c r="AY185" s="1">
        <v>0</v>
      </c>
      <c r="AZ185" s="2">
        <v>2.8</v>
      </c>
      <c r="BA185" s="2">
        <v>3.5</v>
      </c>
      <c r="BB185" s="2">
        <v>0.2</v>
      </c>
      <c r="BC185" s="2">
        <v>0.2</v>
      </c>
      <c r="BD185" s="1">
        <v>0</v>
      </c>
      <c r="BE185" s="2">
        <v>0.6</v>
      </c>
      <c r="BF185" s="2">
        <v>2.2000000000000002</v>
      </c>
      <c r="BG185" s="2">
        <v>0.1</v>
      </c>
      <c r="BH185" s="1">
        <v>0</v>
      </c>
      <c r="BI185" s="1">
        <v>0</v>
      </c>
      <c r="BJ185" s="1">
        <v>0</v>
      </c>
      <c r="BK185" s="2">
        <v>14.2</v>
      </c>
      <c r="BL185" s="2">
        <v>76.099999999999994</v>
      </c>
      <c r="BM185" s="1">
        <v>0</v>
      </c>
      <c r="BN185" s="1">
        <v>0</v>
      </c>
      <c r="BO185" s="2">
        <v>6188</v>
      </c>
      <c r="BP185" s="2">
        <v>1676</v>
      </c>
      <c r="BQ185" s="2">
        <v>5</v>
      </c>
      <c r="BR185" s="2">
        <v>1</v>
      </c>
      <c r="BS185" s="2">
        <v>7.0000000000000007E-2</v>
      </c>
      <c r="BT185" s="2">
        <v>0.02</v>
      </c>
      <c r="BU185" s="2">
        <v>16516</v>
      </c>
      <c r="BV185" s="2">
        <v>13</v>
      </c>
      <c r="BW185" s="2">
        <v>0.19</v>
      </c>
      <c r="BX185" s="2">
        <v>1062645</v>
      </c>
      <c r="BY185" s="2">
        <v>43383</v>
      </c>
      <c r="BZ185" s="2">
        <v>807</v>
      </c>
      <c r="CA185" s="2">
        <v>33</v>
      </c>
      <c r="CB185" s="2">
        <v>8.77</v>
      </c>
      <c r="CC185" s="2">
        <v>0.38</v>
      </c>
      <c r="CD185" s="2">
        <v>1</v>
      </c>
      <c r="CE185" s="2">
        <v>3</v>
      </c>
      <c r="CF185" s="2">
        <v>83</v>
      </c>
      <c r="CG185" s="2">
        <v>42</v>
      </c>
      <c r="CH185" s="2">
        <v>8</v>
      </c>
      <c r="CI185" s="1">
        <v>0</v>
      </c>
      <c r="CJ185" s="2">
        <v>1</v>
      </c>
      <c r="CK185" s="1">
        <v>0</v>
      </c>
      <c r="CL185" s="1">
        <v>0</v>
      </c>
      <c r="CM185" s="1">
        <v>0</v>
      </c>
      <c r="CN185" s="1">
        <v>0</v>
      </c>
      <c r="CO185" s="1">
        <v>0</v>
      </c>
      <c r="CP185" s="1">
        <v>0</v>
      </c>
      <c r="CQ185" s="2">
        <v>8</v>
      </c>
      <c r="CR185" s="2">
        <v>55</v>
      </c>
      <c r="CS185" s="2">
        <v>0.38246999999999998</v>
      </c>
      <c r="CT185" s="2">
        <v>0.31111</v>
      </c>
      <c r="CU185" s="1" t="s">
        <v>6</v>
      </c>
    </row>
    <row r="186" spans="1:99" s="1" customFormat="1" x14ac:dyDescent="0.25">
      <c r="A186" s="1" t="s">
        <v>1178</v>
      </c>
      <c r="C186" s="1" t="s">
        <v>1179</v>
      </c>
      <c r="D186" s="1">
        <v>1941</v>
      </c>
      <c r="E186" s="1">
        <f t="shared" si="66"/>
        <v>74</v>
      </c>
      <c r="F186" s="1">
        <v>7</v>
      </c>
      <c r="G186" s="1">
        <v>8</v>
      </c>
      <c r="H186" s="1">
        <v>4900</v>
      </c>
      <c r="I186" s="1">
        <v>5500</v>
      </c>
      <c r="J186" s="1">
        <v>3900</v>
      </c>
      <c r="K186" s="1">
        <v>5500</v>
      </c>
      <c r="L186" s="1">
        <f t="shared" si="45"/>
        <v>239579450</v>
      </c>
      <c r="M186" s="1">
        <v>1504.0988666999999</v>
      </c>
      <c r="N186" s="1">
        <f t="shared" si="46"/>
        <v>65518546.633451998</v>
      </c>
      <c r="O186" s="1">
        <f t="shared" si="47"/>
        <v>2.3501544792187499</v>
      </c>
      <c r="P186" s="1">
        <f t="shared" si="48"/>
        <v>6086877.5396935623</v>
      </c>
      <c r="Q186" s="1">
        <f t="shared" si="49"/>
        <v>6.0868775396935622</v>
      </c>
      <c r="R186" s="1">
        <v>0</v>
      </c>
      <c r="S186" s="1">
        <f t="shared" si="50"/>
        <v>0</v>
      </c>
      <c r="T186" s="1">
        <f t="shared" si="51"/>
        <v>0</v>
      </c>
      <c r="U186" s="1">
        <f t="shared" si="52"/>
        <v>0</v>
      </c>
      <c r="V186" s="1">
        <v>36671.002396999997</v>
      </c>
      <c r="W186" s="1">
        <f t="shared" si="53"/>
        <v>11.177321530605598</v>
      </c>
      <c r="X186" s="1">
        <f t="shared" si="54"/>
        <v>6.9452678279774176</v>
      </c>
      <c r="Y186" s="1">
        <f t="shared" si="55"/>
        <v>1.2780132401914772</v>
      </c>
      <c r="Z186" s="1">
        <f t="shared" si="56"/>
        <v>3.6566661244844711</v>
      </c>
      <c r="AA186" s="1">
        <f t="shared" si="57"/>
        <v>2.3234911629231614</v>
      </c>
      <c r="AB186" s="1">
        <f t="shared" si="58"/>
        <v>1.5671426247790592</v>
      </c>
      <c r="AC186" s="1">
        <v>7</v>
      </c>
      <c r="AD186" s="1">
        <f t="shared" si="59"/>
        <v>0.52238087492635299</v>
      </c>
      <c r="AE186" s="1" t="s">
        <v>2</v>
      </c>
      <c r="AF186" s="1">
        <f t="shared" si="60"/>
        <v>0</v>
      </c>
      <c r="AG186" s="1">
        <f t="shared" si="61"/>
        <v>4.0035810907381369E-2</v>
      </c>
      <c r="AH186" s="1">
        <f t="shared" si="62"/>
        <v>1.2653126363545879</v>
      </c>
      <c r="AI186" s="1">
        <f t="shared" si="63"/>
        <v>169883610</v>
      </c>
      <c r="AJ186" s="1">
        <f t="shared" si="64"/>
        <v>4810572</v>
      </c>
      <c r="AK186" s="1">
        <f t="shared" si="65"/>
        <v>4.8105719999999996</v>
      </c>
      <c r="AL186" s="1" t="s">
        <v>1180</v>
      </c>
      <c r="AM186" s="1" t="s">
        <v>2</v>
      </c>
      <c r="AN186" s="1" t="s">
        <v>1181</v>
      </c>
      <c r="AO186" s="1" t="s">
        <v>1182</v>
      </c>
      <c r="AP186" s="1" t="s">
        <v>2</v>
      </c>
      <c r="AQ186" s="1" t="s">
        <v>2</v>
      </c>
      <c r="AR186" s="1" t="s">
        <v>2</v>
      </c>
      <c r="AS186" s="1">
        <v>0</v>
      </c>
      <c r="AT186" s="1" t="s">
        <v>2</v>
      </c>
      <c r="AU186" s="1" t="s">
        <v>2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  <c r="CC186" s="1">
        <v>0</v>
      </c>
      <c r="CD186" s="1">
        <v>0</v>
      </c>
      <c r="CE186" s="1">
        <v>0</v>
      </c>
      <c r="CF186" s="1">
        <v>0</v>
      </c>
      <c r="CG186" s="1">
        <v>0</v>
      </c>
      <c r="CH186" s="1">
        <v>0</v>
      </c>
      <c r="CI186" s="1">
        <v>0</v>
      </c>
      <c r="CJ186" s="1">
        <v>0</v>
      </c>
      <c r="CK186" s="1">
        <v>0</v>
      </c>
      <c r="CL186" s="1">
        <v>0</v>
      </c>
      <c r="CM186" s="1">
        <v>0</v>
      </c>
      <c r="CN186" s="1">
        <v>0</v>
      </c>
      <c r="CO186" s="1">
        <v>0</v>
      </c>
      <c r="CP186" s="1">
        <v>0</v>
      </c>
      <c r="CQ186" s="1">
        <v>0</v>
      </c>
      <c r="CR186" s="1">
        <v>0</v>
      </c>
      <c r="CS186" s="1">
        <v>0</v>
      </c>
      <c r="CT186" s="1">
        <v>0</v>
      </c>
      <c r="CU186" s="1" t="s">
        <v>6</v>
      </c>
    </row>
    <row r="187" spans="1:99" s="1" customFormat="1" x14ac:dyDescent="0.25">
      <c r="A187" s="1" t="s">
        <v>1183</v>
      </c>
      <c r="C187" s="1" t="s">
        <v>1184</v>
      </c>
      <c r="D187" s="1">
        <v>1975</v>
      </c>
      <c r="E187" s="1">
        <f t="shared" si="66"/>
        <v>40</v>
      </c>
      <c r="F187" s="1">
        <v>15</v>
      </c>
      <c r="G187" s="1">
        <v>20</v>
      </c>
      <c r="H187" s="1">
        <v>770</v>
      </c>
      <c r="I187" s="1">
        <v>3500</v>
      </c>
      <c r="J187" s="1">
        <v>360</v>
      </c>
      <c r="K187" s="1">
        <v>3500</v>
      </c>
      <c r="L187" s="1">
        <f t="shared" si="45"/>
        <v>152459650</v>
      </c>
      <c r="M187" s="1">
        <v>1293</v>
      </c>
      <c r="N187" s="1">
        <f t="shared" si="46"/>
        <v>56323080</v>
      </c>
      <c r="O187" s="1">
        <f t="shared" si="47"/>
        <v>2.0203125000000002</v>
      </c>
      <c r="P187" s="1">
        <f t="shared" si="48"/>
        <v>5232589.9800000004</v>
      </c>
      <c r="Q187" s="1">
        <f t="shared" si="49"/>
        <v>5.2325899800000002</v>
      </c>
      <c r="R187" s="1">
        <v>14</v>
      </c>
      <c r="S187" s="1">
        <f t="shared" si="50"/>
        <v>36.259859999999996</v>
      </c>
      <c r="T187" s="1">
        <f t="shared" si="51"/>
        <v>8960</v>
      </c>
      <c r="U187" s="1">
        <f t="shared" si="52"/>
        <v>390320000</v>
      </c>
      <c r="V187" s="1">
        <v>40920.290292999998</v>
      </c>
      <c r="W187" s="1">
        <f t="shared" si="53"/>
        <v>12.472504481306398</v>
      </c>
      <c r="X187" s="1">
        <f t="shared" si="54"/>
        <v>7.7500574597524423</v>
      </c>
      <c r="Y187" s="1">
        <f t="shared" si="55"/>
        <v>1.5381199571521658</v>
      </c>
      <c r="Z187" s="1">
        <f t="shared" si="56"/>
        <v>2.7068770031752525</v>
      </c>
      <c r="AA187" s="1">
        <f t="shared" si="57"/>
        <v>28.087886128195564</v>
      </c>
      <c r="AB187" s="1">
        <f t="shared" si="58"/>
        <v>0.54137540063505052</v>
      </c>
      <c r="AC187" s="1">
        <v>15</v>
      </c>
      <c r="AD187" s="1">
        <f t="shared" si="59"/>
        <v>0.18045846687835015</v>
      </c>
      <c r="AE187" s="1" t="s">
        <v>2</v>
      </c>
      <c r="AF187" s="1">
        <f t="shared" si="60"/>
        <v>6.9296210363495749</v>
      </c>
      <c r="AG187" s="1">
        <f t="shared" si="61"/>
        <v>3.196471031664444E-2</v>
      </c>
      <c r="AH187" s="1">
        <f t="shared" si="62"/>
        <v>11.783711261363514</v>
      </c>
      <c r="AI187" s="1">
        <f t="shared" si="63"/>
        <v>15681564</v>
      </c>
      <c r="AJ187" s="1">
        <f t="shared" si="64"/>
        <v>444052.8</v>
      </c>
      <c r="AK187" s="1">
        <f t="shared" si="65"/>
        <v>0.44405279999999997</v>
      </c>
      <c r="AL187" s="1" t="s">
        <v>1185</v>
      </c>
      <c r="AM187" s="1" t="s">
        <v>2</v>
      </c>
      <c r="AN187" s="1" t="s">
        <v>1186</v>
      </c>
      <c r="AO187" s="1" t="s">
        <v>1187</v>
      </c>
      <c r="AP187" s="1" t="s">
        <v>2</v>
      </c>
      <c r="AQ187" s="1" t="s">
        <v>2</v>
      </c>
      <c r="AR187" s="1" t="s">
        <v>2</v>
      </c>
      <c r="AS187" s="1">
        <v>0</v>
      </c>
      <c r="AT187" s="1" t="s">
        <v>2</v>
      </c>
      <c r="AU187" s="1" t="s">
        <v>2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  <c r="CC187" s="1">
        <v>0</v>
      </c>
      <c r="CD187" s="1">
        <v>0</v>
      </c>
      <c r="CE187" s="1">
        <v>0</v>
      </c>
      <c r="CF187" s="1">
        <v>0</v>
      </c>
      <c r="CG187" s="1">
        <v>0</v>
      </c>
      <c r="CH187" s="1">
        <v>0</v>
      </c>
      <c r="CI187" s="1">
        <v>0</v>
      </c>
      <c r="CJ187" s="1">
        <v>0</v>
      </c>
      <c r="CK187" s="1">
        <v>0</v>
      </c>
      <c r="CL187" s="1">
        <v>0</v>
      </c>
      <c r="CM187" s="1">
        <v>0</v>
      </c>
      <c r="CN187" s="1">
        <v>0</v>
      </c>
      <c r="CO187" s="1">
        <v>0</v>
      </c>
      <c r="CP187" s="1">
        <v>0</v>
      </c>
      <c r="CQ187" s="1">
        <v>0</v>
      </c>
      <c r="CR187" s="1">
        <v>0</v>
      </c>
      <c r="CS187" s="1">
        <v>0</v>
      </c>
      <c r="CT187" s="1">
        <v>0</v>
      </c>
      <c r="CU187" s="1" t="s">
        <v>17</v>
      </c>
    </row>
    <row r="188" spans="1:99" s="1" customFormat="1" x14ac:dyDescent="0.25">
      <c r="A188" s="1" t="s">
        <v>1188</v>
      </c>
      <c r="B188" s="1" t="s">
        <v>1189</v>
      </c>
      <c r="C188" s="1" t="s">
        <v>1190</v>
      </c>
      <c r="D188" s="1">
        <v>1966</v>
      </c>
      <c r="E188" s="1">
        <f t="shared" si="66"/>
        <v>49</v>
      </c>
      <c r="F188" s="1">
        <v>6</v>
      </c>
      <c r="G188" s="1">
        <v>8</v>
      </c>
      <c r="H188" s="1">
        <v>29</v>
      </c>
      <c r="I188" s="1">
        <v>120</v>
      </c>
      <c r="J188" s="1">
        <v>30</v>
      </c>
      <c r="K188" s="1">
        <v>120</v>
      </c>
      <c r="L188" s="1">
        <f t="shared" si="45"/>
        <v>5227188</v>
      </c>
      <c r="M188" s="1">
        <v>697.93770121</v>
      </c>
      <c r="N188" s="1">
        <f t="shared" si="46"/>
        <v>30402166.264707599</v>
      </c>
      <c r="O188" s="1">
        <f t="shared" si="47"/>
        <v>1.0905276581406251</v>
      </c>
      <c r="P188" s="1">
        <f t="shared" si="48"/>
        <v>2824456.1655187006</v>
      </c>
      <c r="Q188" s="1">
        <f t="shared" si="49"/>
        <v>2.8244561655187006</v>
      </c>
      <c r="R188" s="1">
        <v>0</v>
      </c>
      <c r="S188" s="1">
        <f t="shared" si="50"/>
        <v>0</v>
      </c>
      <c r="T188" s="1">
        <f t="shared" si="51"/>
        <v>0</v>
      </c>
      <c r="U188" s="1">
        <f t="shared" si="52"/>
        <v>0</v>
      </c>
      <c r="V188" s="1">
        <v>32926.668788000003</v>
      </c>
      <c r="W188" s="1">
        <f t="shared" si="53"/>
        <v>10.036048646582401</v>
      </c>
      <c r="X188" s="1">
        <f t="shared" si="54"/>
        <v>6.2361135084344728</v>
      </c>
      <c r="Y188" s="1">
        <f t="shared" si="55"/>
        <v>1.684574527322243</v>
      </c>
      <c r="Z188" s="1">
        <f t="shared" si="56"/>
        <v>0.17193472183816025</v>
      </c>
      <c r="AA188" s="1">
        <f t="shared" si="57"/>
        <v>271.2123057415443</v>
      </c>
      <c r="AB188" s="1">
        <f t="shared" si="58"/>
        <v>8.5967360919080124E-2</v>
      </c>
      <c r="AC188" s="1">
        <v>6</v>
      </c>
      <c r="AD188" s="1">
        <f t="shared" si="59"/>
        <v>2.8655786973026707E-2</v>
      </c>
      <c r="AE188" s="1" t="s">
        <v>2</v>
      </c>
      <c r="AF188" s="1">
        <f t="shared" si="60"/>
        <v>0</v>
      </c>
      <c r="AG188" s="1">
        <f t="shared" si="61"/>
        <v>2.7634828513871802E-3</v>
      </c>
      <c r="AH188" s="1">
        <f t="shared" si="62"/>
        <v>76.327576329266265</v>
      </c>
      <c r="AI188" s="1">
        <f t="shared" si="63"/>
        <v>1306797</v>
      </c>
      <c r="AJ188" s="1">
        <f t="shared" si="64"/>
        <v>37004.400000000001</v>
      </c>
      <c r="AK188" s="1">
        <f t="shared" si="65"/>
        <v>3.70044E-2</v>
      </c>
      <c r="AL188" s="1" t="s">
        <v>1191</v>
      </c>
      <c r="AM188" s="1" t="s">
        <v>2</v>
      </c>
      <c r="AN188" s="1" t="s">
        <v>1192</v>
      </c>
      <c r="AO188" s="1" t="s">
        <v>1193</v>
      </c>
      <c r="AP188" s="1" t="s">
        <v>2</v>
      </c>
      <c r="AQ188" s="1" t="s">
        <v>2</v>
      </c>
      <c r="AR188" s="1" t="s">
        <v>2</v>
      </c>
      <c r="AS188" s="1">
        <v>0</v>
      </c>
      <c r="AT188" s="1" t="s">
        <v>2</v>
      </c>
      <c r="AU188" s="1" t="s">
        <v>2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  <c r="CC188" s="1">
        <v>0</v>
      </c>
      <c r="CD188" s="1">
        <v>0</v>
      </c>
      <c r="CE188" s="1">
        <v>0</v>
      </c>
      <c r="CF188" s="1">
        <v>0</v>
      </c>
      <c r="CG188" s="1">
        <v>0</v>
      </c>
      <c r="CH188" s="1">
        <v>0</v>
      </c>
      <c r="CI188" s="1">
        <v>0</v>
      </c>
      <c r="CJ188" s="1">
        <v>0</v>
      </c>
      <c r="CK188" s="1">
        <v>0</v>
      </c>
      <c r="CL188" s="1">
        <v>0</v>
      </c>
      <c r="CM188" s="1">
        <v>0</v>
      </c>
      <c r="CN188" s="1">
        <v>0</v>
      </c>
      <c r="CO188" s="1">
        <v>0</v>
      </c>
      <c r="CP188" s="1">
        <v>0</v>
      </c>
      <c r="CQ188" s="1">
        <v>0</v>
      </c>
      <c r="CR188" s="1">
        <v>0</v>
      </c>
      <c r="CS188" s="1">
        <v>0</v>
      </c>
      <c r="CT188" s="1">
        <v>0</v>
      </c>
      <c r="CU188" s="1" t="s">
        <v>6</v>
      </c>
    </row>
    <row r="189" spans="1:99" s="1" customFormat="1" x14ac:dyDescent="0.25">
      <c r="A189" s="1" t="s">
        <v>1194</v>
      </c>
      <c r="C189" s="1" t="s">
        <v>1195</v>
      </c>
      <c r="D189" s="1">
        <v>1937</v>
      </c>
      <c r="E189" s="1">
        <f t="shared" si="66"/>
        <v>78</v>
      </c>
      <c r="F189" s="1">
        <v>9</v>
      </c>
      <c r="G189" s="1">
        <v>9</v>
      </c>
      <c r="H189" s="1">
        <v>0</v>
      </c>
      <c r="I189" s="1">
        <v>0</v>
      </c>
      <c r="J189" s="1">
        <v>50</v>
      </c>
      <c r="K189" s="1">
        <v>50</v>
      </c>
      <c r="L189" s="1">
        <f t="shared" si="45"/>
        <v>2177995</v>
      </c>
      <c r="M189" s="1">
        <v>522.69643178000001</v>
      </c>
      <c r="N189" s="1">
        <f t="shared" si="46"/>
        <v>22768656.5683368</v>
      </c>
      <c r="O189" s="1">
        <f t="shared" si="47"/>
        <v>0.81671317465625004</v>
      </c>
      <c r="P189" s="1">
        <f t="shared" si="48"/>
        <v>2115279.2819132111</v>
      </c>
      <c r="Q189" s="1">
        <f t="shared" si="49"/>
        <v>2.1152792819132111</v>
      </c>
      <c r="R189" s="1">
        <v>0</v>
      </c>
      <c r="S189" s="1">
        <f t="shared" si="50"/>
        <v>0</v>
      </c>
      <c r="T189" s="1">
        <f t="shared" si="51"/>
        <v>0</v>
      </c>
      <c r="U189" s="1">
        <f t="shared" si="52"/>
        <v>0</v>
      </c>
      <c r="V189" s="1">
        <v>24993.262612999999</v>
      </c>
      <c r="W189" s="1">
        <f t="shared" si="53"/>
        <v>7.6179464444423992</v>
      </c>
      <c r="X189" s="1">
        <f t="shared" si="54"/>
        <v>4.7335739793265219</v>
      </c>
      <c r="Y189" s="1">
        <f t="shared" si="55"/>
        <v>1.4775730064642556</v>
      </c>
      <c r="Z189" s="1">
        <f t="shared" si="56"/>
        <v>9.5657598131144272E-2</v>
      </c>
      <c r="AA189" s="1">
        <f t="shared" si="57"/>
        <v>123.51957785197003</v>
      </c>
      <c r="AB189" s="1">
        <f t="shared" si="58"/>
        <v>3.188586604371476E-2</v>
      </c>
      <c r="AC189" s="1">
        <v>9</v>
      </c>
      <c r="AD189" s="1">
        <f t="shared" si="59"/>
        <v>1.0628622014571586E-2</v>
      </c>
      <c r="AE189" s="1" t="s">
        <v>2</v>
      </c>
      <c r="AF189" s="1">
        <f t="shared" si="60"/>
        <v>0</v>
      </c>
      <c r="AG189" s="1">
        <f t="shared" si="61"/>
        <v>1.7766268333409868E-3</v>
      </c>
      <c r="AH189" s="1">
        <f t="shared" si="62"/>
        <v>34.297747542128143</v>
      </c>
      <c r="AI189" s="1">
        <f t="shared" si="63"/>
        <v>2177995</v>
      </c>
      <c r="AJ189" s="1">
        <f t="shared" si="64"/>
        <v>61674</v>
      </c>
      <c r="AK189" s="1">
        <f t="shared" si="65"/>
        <v>6.1674E-2</v>
      </c>
      <c r="AL189" s="1" t="s">
        <v>1196</v>
      </c>
      <c r="AM189" s="1" t="s">
        <v>2</v>
      </c>
      <c r="AN189" s="1" t="s">
        <v>1197</v>
      </c>
      <c r="AO189" s="1" t="s">
        <v>1198</v>
      </c>
      <c r="AP189" s="1" t="s">
        <v>2</v>
      </c>
      <c r="AQ189" s="1" t="s">
        <v>2</v>
      </c>
      <c r="AR189" s="1" t="s">
        <v>2</v>
      </c>
      <c r="AS189" s="1">
        <v>0</v>
      </c>
      <c r="AT189" s="1" t="s">
        <v>2</v>
      </c>
      <c r="AU189" s="1" t="s">
        <v>2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  <c r="CC189" s="1">
        <v>0</v>
      </c>
      <c r="CD189" s="1">
        <v>0</v>
      </c>
      <c r="CE189" s="1">
        <v>0</v>
      </c>
      <c r="CF189" s="1">
        <v>0</v>
      </c>
      <c r="CG189" s="1">
        <v>0</v>
      </c>
      <c r="CH189" s="1">
        <v>0</v>
      </c>
      <c r="CI189" s="1">
        <v>0</v>
      </c>
      <c r="CJ189" s="1">
        <v>0</v>
      </c>
      <c r="CK189" s="1">
        <v>0</v>
      </c>
      <c r="CL189" s="1">
        <v>0</v>
      </c>
      <c r="CM189" s="1">
        <v>0</v>
      </c>
      <c r="CN189" s="1">
        <v>0</v>
      </c>
      <c r="CO189" s="1">
        <v>0</v>
      </c>
      <c r="CP189" s="1">
        <v>0</v>
      </c>
      <c r="CQ189" s="1">
        <v>0</v>
      </c>
      <c r="CR189" s="1">
        <v>0</v>
      </c>
      <c r="CS189" s="1">
        <v>0</v>
      </c>
      <c r="CT189" s="1">
        <v>0</v>
      </c>
      <c r="CU189" s="1" t="s">
        <v>6</v>
      </c>
    </row>
    <row r="190" spans="1:99" s="1" customFormat="1" x14ac:dyDescent="0.25">
      <c r="A190" s="1" t="s">
        <v>1199</v>
      </c>
      <c r="C190" s="1" t="s">
        <v>1200</v>
      </c>
      <c r="D190" s="1">
        <v>1963</v>
      </c>
      <c r="E190" s="1">
        <f t="shared" si="66"/>
        <v>52</v>
      </c>
      <c r="F190" s="1">
        <v>7</v>
      </c>
      <c r="G190" s="1">
        <v>8</v>
      </c>
      <c r="H190" s="1">
        <v>0</v>
      </c>
      <c r="I190" s="1">
        <v>0</v>
      </c>
      <c r="J190" s="1">
        <v>4800</v>
      </c>
      <c r="K190" s="1">
        <v>4800</v>
      </c>
      <c r="L190" s="1">
        <f t="shared" si="45"/>
        <v>209087520</v>
      </c>
      <c r="M190" s="1">
        <v>374.95899062000001</v>
      </c>
      <c r="N190" s="1">
        <f t="shared" si="46"/>
        <v>16333213.631407201</v>
      </c>
      <c r="O190" s="1">
        <f t="shared" si="47"/>
        <v>0.58587342284374999</v>
      </c>
      <c r="P190" s="1">
        <f t="shared" si="48"/>
        <v>1517406.5407804532</v>
      </c>
      <c r="Q190" s="1">
        <f t="shared" si="49"/>
        <v>1.5174065407804533</v>
      </c>
      <c r="R190" s="1">
        <v>0</v>
      </c>
      <c r="S190" s="1">
        <f t="shared" si="50"/>
        <v>0</v>
      </c>
      <c r="T190" s="1">
        <f t="shared" si="51"/>
        <v>0</v>
      </c>
      <c r="U190" s="1">
        <f t="shared" si="52"/>
        <v>0</v>
      </c>
      <c r="V190" s="1">
        <v>16364.680716999999</v>
      </c>
      <c r="W190" s="1">
        <f t="shared" si="53"/>
        <v>4.9879546825415995</v>
      </c>
      <c r="X190" s="1">
        <f t="shared" si="54"/>
        <v>3.0993723397154982</v>
      </c>
      <c r="Y190" s="1">
        <f t="shared" si="55"/>
        <v>1.1422638020324003</v>
      </c>
      <c r="Z190" s="1">
        <f t="shared" si="56"/>
        <v>12.801370551961972</v>
      </c>
      <c r="AA190" s="1">
        <f t="shared" si="57"/>
        <v>0.84245972819137716</v>
      </c>
      <c r="AB190" s="1">
        <f t="shared" si="58"/>
        <v>5.4863016651265593</v>
      </c>
      <c r="AC190" s="1">
        <v>7</v>
      </c>
      <c r="AD190" s="1">
        <f t="shared" si="59"/>
        <v>1.8287672217088531</v>
      </c>
      <c r="AE190" s="1" t="s">
        <v>2</v>
      </c>
      <c r="AF190" s="1">
        <f t="shared" si="60"/>
        <v>0</v>
      </c>
      <c r="AG190" s="1">
        <f t="shared" si="61"/>
        <v>0.28071530794376598</v>
      </c>
      <c r="AH190" s="1">
        <f t="shared" si="62"/>
        <v>0.25628819491405974</v>
      </c>
      <c r="AI190" s="1">
        <f t="shared" si="63"/>
        <v>209087520</v>
      </c>
      <c r="AJ190" s="1">
        <f t="shared" si="64"/>
        <v>5920704</v>
      </c>
      <c r="AK190" s="1">
        <f t="shared" si="65"/>
        <v>5.9207039999999997</v>
      </c>
      <c r="AL190" s="1" t="s">
        <v>1201</v>
      </c>
      <c r="AM190" s="1" t="s">
        <v>2</v>
      </c>
      <c r="AN190" s="1" t="s">
        <v>1202</v>
      </c>
      <c r="AO190" s="1" t="s">
        <v>1203</v>
      </c>
      <c r="AP190" s="1" t="s">
        <v>2</v>
      </c>
      <c r="AQ190" s="1" t="s">
        <v>2</v>
      </c>
      <c r="AR190" s="1" t="s">
        <v>2</v>
      </c>
      <c r="AS190" s="1">
        <v>0</v>
      </c>
      <c r="AT190" s="1" t="s">
        <v>2</v>
      </c>
      <c r="AU190" s="1" t="s">
        <v>2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0</v>
      </c>
      <c r="CE190" s="1">
        <v>0</v>
      </c>
      <c r="CF190" s="1">
        <v>0</v>
      </c>
      <c r="CG190" s="1">
        <v>0</v>
      </c>
      <c r="CH190" s="1">
        <v>0</v>
      </c>
      <c r="CI190" s="1">
        <v>0</v>
      </c>
      <c r="CJ190" s="1">
        <v>0</v>
      </c>
      <c r="CK190" s="1">
        <v>0</v>
      </c>
      <c r="CL190" s="1">
        <v>0</v>
      </c>
      <c r="CM190" s="1">
        <v>0</v>
      </c>
      <c r="CN190" s="1">
        <v>0</v>
      </c>
      <c r="CO190" s="1">
        <v>0</v>
      </c>
      <c r="CP190" s="1">
        <v>0</v>
      </c>
      <c r="CQ190" s="1">
        <v>0</v>
      </c>
      <c r="CR190" s="1">
        <v>0</v>
      </c>
      <c r="CS190" s="1">
        <v>0</v>
      </c>
      <c r="CT190" s="1">
        <v>0</v>
      </c>
      <c r="CU190" s="1" t="s">
        <v>6</v>
      </c>
    </row>
    <row r="191" spans="1:99" s="1" customFormat="1" x14ac:dyDescent="0.25">
      <c r="A191" s="1" t="s">
        <v>1204</v>
      </c>
      <c r="B191" s="1" t="s">
        <v>1205</v>
      </c>
      <c r="C191" s="1" t="s">
        <v>1206</v>
      </c>
      <c r="D191" s="1">
        <v>1968</v>
      </c>
      <c r="E191" s="1">
        <f t="shared" si="66"/>
        <v>47</v>
      </c>
      <c r="F191" s="1">
        <v>6</v>
      </c>
      <c r="G191" s="1">
        <v>8</v>
      </c>
      <c r="H191" s="1">
        <v>110</v>
      </c>
      <c r="I191" s="1">
        <v>50</v>
      </c>
      <c r="J191" s="1">
        <v>5</v>
      </c>
      <c r="K191" s="1">
        <v>50</v>
      </c>
      <c r="L191" s="1">
        <f t="shared" si="45"/>
        <v>2177995</v>
      </c>
      <c r="M191" s="1">
        <v>804.57649198000001</v>
      </c>
      <c r="N191" s="1">
        <f t="shared" si="46"/>
        <v>35047351.990648799</v>
      </c>
      <c r="O191" s="1">
        <f t="shared" si="47"/>
        <v>1.2571507687187502</v>
      </c>
      <c r="P191" s="1">
        <f t="shared" si="48"/>
        <v>3256008.422334183</v>
      </c>
      <c r="Q191" s="1">
        <f t="shared" si="49"/>
        <v>3.2560084223341832</v>
      </c>
      <c r="R191" s="1">
        <v>0</v>
      </c>
      <c r="S191" s="1">
        <f t="shared" si="50"/>
        <v>0</v>
      </c>
      <c r="T191" s="1">
        <f t="shared" si="51"/>
        <v>0</v>
      </c>
      <c r="U191" s="1">
        <f t="shared" si="52"/>
        <v>0</v>
      </c>
      <c r="V191" s="1">
        <v>23747.358495</v>
      </c>
      <c r="W191" s="1">
        <f t="shared" si="53"/>
        <v>7.2381948692759996</v>
      </c>
      <c r="X191" s="1">
        <f t="shared" si="54"/>
        <v>4.4976072148020307</v>
      </c>
      <c r="Y191" s="1">
        <f t="shared" si="55"/>
        <v>1.1315725469403435</v>
      </c>
      <c r="Z191" s="1">
        <f t="shared" si="56"/>
        <v>6.2144352605615523E-2</v>
      </c>
      <c r="AA191" s="1">
        <f t="shared" si="57"/>
        <v>1173.621764321432</v>
      </c>
      <c r="AB191" s="1">
        <f t="shared" si="58"/>
        <v>3.1072176302807761E-2</v>
      </c>
      <c r="AC191" s="1">
        <v>6</v>
      </c>
      <c r="AD191" s="1">
        <f t="shared" si="59"/>
        <v>1.0357392100935921E-2</v>
      </c>
      <c r="AE191" s="1" t="s">
        <v>2</v>
      </c>
      <c r="AF191" s="1">
        <f t="shared" si="60"/>
        <v>0</v>
      </c>
      <c r="AG191" s="1">
        <f t="shared" si="61"/>
        <v>9.3029248216819447E-4</v>
      </c>
      <c r="AH191" s="1">
        <f t="shared" si="62"/>
        <v>527.9385838982688</v>
      </c>
      <c r="AI191" s="1">
        <f t="shared" si="63"/>
        <v>217799.5</v>
      </c>
      <c r="AJ191" s="1">
        <f t="shared" si="64"/>
        <v>6167.4</v>
      </c>
      <c r="AK191" s="1">
        <f t="shared" si="65"/>
        <v>6.1674E-3</v>
      </c>
      <c r="AL191" s="1" t="s">
        <v>1207</v>
      </c>
      <c r="AM191" s="1" t="s">
        <v>2</v>
      </c>
      <c r="AN191" s="1" t="s">
        <v>1208</v>
      </c>
      <c r="AO191" s="1" t="s">
        <v>1209</v>
      </c>
      <c r="AP191" s="1" t="s">
        <v>2</v>
      </c>
      <c r="AQ191" s="1" t="s">
        <v>2</v>
      </c>
      <c r="AR191" s="1" t="s">
        <v>2</v>
      </c>
      <c r="AS191" s="1">
        <v>0</v>
      </c>
      <c r="AT191" s="1" t="s">
        <v>2</v>
      </c>
      <c r="AU191" s="1" t="s">
        <v>2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0</v>
      </c>
      <c r="CE191" s="1">
        <v>0</v>
      </c>
      <c r="CF191" s="1">
        <v>0</v>
      </c>
      <c r="CG191" s="1">
        <v>0</v>
      </c>
      <c r="CH191" s="1">
        <v>0</v>
      </c>
      <c r="CI191" s="1">
        <v>0</v>
      </c>
      <c r="CJ191" s="1">
        <v>0</v>
      </c>
      <c r="CK191" s="1">
        <v>0</v>
      </c>
      <c r="CL191" s="1">
        <v>0</v>
      </c>
      <c r="CM191" s="1">
        <v>0</v>
      </c>
      <c r="CN191" s="1">
        <v>0</v>
      </c>
      <c r="CO191" s="1">
        <v>0</v>
      </c>
      <c r="CP191" s="1">
        <v>0</v>
      </c>
      <c r="CQ191" s="1">
        <v>0</v>
      </c>
      <c r="CR191" s="1">
        <v>0</v>
      </c>
      <c r="CS191" s="1">
        <v>0</v>
      </c>
      <c r="CT191" s="1">
        <v>0</v>
      </c>
      <c r="CU191" s="1" t="s">
        <v>6</v>
      </c>
    </row>
    <row r="192" spans="1:99" s="1" customFormat="1" x14ac:dyDescent="0.25">
      <c r="A192" s="1" t="s">
        <v>1210</v>
      </c>
      <c r="C192" s="1" t="s">
        <v>1211</v>
      </c>
      <c r="D192" s="1">
        <v>1960</v>
      </c>
      <c r="E192" s="1">
        <f t="shared" si="66"/>
        <v>55</v>
      </c>
      <c r="F192" s="1">
        <v>9</v>
      </c>
      <c r="G192" s="1">
        <v>9</v>
      </c>
      <c r="H192" s="1">
        <v>0</v>
      </c>
      <c r="I192" s="1">
        <v>3582</v>
      </c>
      <c r="J192" s="1">
        <v>2765</v>
      </c>
      <c r="K192" s="1">
        <v>3582</v>
      </c>
      <c r="L192" s="1">
        <f t="shared" si="45"/>
        <v>156031561.80000001</v>
      </c>
      <c r="M192" s="1">
        <v>366.75842026999999</v>
      </c>
      <c r="N192" s="1">
        <f t="shared" si="46"/>
        <v>15975996.7869612</v>
      </c>
      <c r="O192" s="1">
        <f t="shared" si="47"/>
        <v>0.57306003167187503</v>
      </c>
      <c r="P192" s="1">
        <f t="shared" si="48"/>
        <v>1484219.9806538522</v>
      </c>
      <c r="Q192" s="1">
        <f t="shared" si="49"/>
        <v>1.4842199806538523</v>
      </c>
      <c r="R192" s="1">
        <v>0</v>
      </c>
      <c r="S192" s="1">
        <f t="shared" si="50"/>
        <v>0</v>
      </c>
      <c r="T192" s="1">
        <f t="shared" si="51"/>
        <v>0</v>
      </c>
      <c r="U192" s="1">
        <f t="shared" si="52"/>
        <v>0</v>
      </c>
      <c r="V192" s="1">
        <v>19491.822067000001</v>
      </c>
      <c r="W192" s="1">
        <f t="shared" si="53"/>
        <v>5.9411073660216003</v>
      </c>
      <c r="X192" s="1">
        <f t="shared" si="54"/>
        <v>3.6916341485573985</v>
      </c>
      <c r="Y192" s="1">
        <f t="shared" si="55"/>
        <v>1.3756664797462137</v>
      </c>
      <c r="Z192" s="1">
        <f t="shared" si="56"/>
        <v>9.7666245105497946</v>
      </c>
      <c r="AA192" s="1">
        <f t="shared" si="57"/>
        <v>1.7419679214008723</v>
      </c>
      <c r="AB192" s="1">
        <f t="shared" si="58"/>
        <v>3.2555415035165982</v>
      </c>
      <c r="AC192" s="1">
        <v>9</v>
      </c>
      <c r="AD192" s="1">
        <f t="shared" si="59"/>
        <v>1.0851805011721993</v>
      </c>
      <c r="AE192" s="1" t="s">
        <v>2</v>
      </c>
      <c r="AF192" s="1">
        <f t="shared" si="60"/>
        <v>0</v>
      </c>
      <c r="AG192" s="1">
        <f t="shared" si="61"/>
        <v>0.21654888767852187</v>
      </c>
      <c r="AH192" s="1">
        <f t="shared" si="62"/>
        <v>0.43518210247941741</v>
      </c>
      <c r="AI192" s="1">
        <f t="shared" si="63"/>
        <v>120443123.5</v>
      </c>
      <c r="AJ192" s="1">
        <f t="shared" si="64"/>
        <v>3410572.2</v>
      </c>
      <c r="AK192" s="1">
        <f t="shared" si="65"/>
        <v>3.4105722000000003</v>
      </c>
      <c r="AL192" s="1" t="s">
        <v>1212</v>
      </c>
      <c r="AM192" s="1" t="s">
        <v>2</v>
      </c>
      <c r="AN192" s="1" t="s">
        <v>1213</v>
      </c>
      <c r="AO192" s="1" t="s">
        <v>1214</v>
      </c>
      <c r="AP192" s="1" t="s">
        <v>2</v>
      </c>
      <c r="AQ192" s="1" t="s">
        <v>2</v>
      </c>
      <c r="AR192" s="1" t="s">
        <v>2</v>
      </c>
      <c r="AS192" s="1">
        <v>0</v>
      </c>
      <c r="AT192" s="1" t="s">
        <v>2</v>
      </c>
      <c r="AU192" s="1" t="s">
        <v>2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  <c r="CC192" s="1">
        <v>0</v>
      </c>
      <c r="CD192" s="1">
        <v>0</v>
      </c>
      <c r="CE192" s="1">
        <v>0</v>
      </c>
      <c r="CF192" s="1">
        <v>0</v>
      </c>
      <c r="CG192" s="1">
        <v>0</v>
      </c>
      <c r="CH192" s="1">
        <v>0</v>
      </c>
      <c r="CI192" s="1">
        <v>0</v>
      </c>
      <c r="CJ192" s="1">
        <v>0</v>
      </c>
      <c r="CK192" s="1">
        <v>0</v>
      </c>
      <c r="CL192" s="1">
        <v>0</v>
      </c>
      <c r="CM192" s="1">
        <v>0</v>
      </c>
      <c r="CN192" s="1">
        <v>0</v>
      </c>
      <c r="CO192" s="1">
        <v>0</v>
      </c>
      <c r="CP192" s="1">
        <v>0</v>
      </c>
      <c r="CQ192" s="1">
        <v>0</v>
      </c>
      <c r="CR192" s="1">
        <v>0</v>
      </c>
      <c r="CS192" s="1">
        <v>0</v>
      </c>
      <c r="CT192" s="1">
        <v>0</v>
      </c>
      <c r="CU192" s="1" t="s">
        <v>6</v>
      </c>
    </row>
    <row r="193" spans="1:99" s="1" customFormat="1" x14ac:dyDescent="0.25">
      <c r="A193" s="1" t="s">
        <v>1215</v>
      </c>
      <c r="B193" s="1" t="s">
        <v>1216</v>
      </c>
      <c r="C193" s="1" t="s">
        <v>1217</v>
      </c>
      <c r="D193" s="1">
        <v>1954</v>
      </c>
      <c r="E193" s="1">
        <f t="shared" si="66"/>
        <v>61</v>
      </c>
      <c r="F193" s="1">
        <v>35</v>
      </c>
      <c r="G193" s="1">
        <v>40</v>
      </c>
      <c r="H193" s="1">
        <v>0</v>
      </c>
      <c r="I193" s="1">
        <v>26873</v>
      </c>
      <c r="J193" s="1">
        <v>20562</v>
      </c>
      <c r="K193" s="1">
        <v>26873</v>
      </c>
      <c r="L193" s="1">
        <f t="shared" ref="L193:L236" si="67">K193*43559.9</f>
        <v>1170585192.7</v>
      </c>
      <c r="M193" s="1">
        <v>902.64782199000001</v>
      </c>
      <c r="N193" s="1">
        <f t="shared" ref="N193:N236" si="68">M193*43560</f>
        <v>39319339.125884399</v>
      </c>
      <c r="O193" s="1">
        <f t="shared" ref="O193:O236" si="69">M193*0.0015625</f>
        <v>1.4103872218593752</v>
      </c>
      <c r="P193" s="1">
        <f t="shared" ref="P193:P236" si="70">M193*4046.86</f>
        <v>3652889.3648984516</v>
      </c>
      <c r="Q193" s="1">
        <f t="shared" ref="Q193:Q236" si="71">M193*0.00404686</f>
        <v>3.6528893648984515</v>
      </c>
      <c r="R193" s="1">
        <v>0</v>
      </c>
      <c r="S193" s="1">
        <f t="shared" ref="S193:S236" si="72">R193*2.58999</f>
        <v>0</v>
      </c>
      <c r="T193" s="1">
        <f t="shared" ref="T193:T236" si="73">R193*640</f>
        <v>0</v>
      </c>
      <c r="U193" s="1">
        <f t="shared" ref="U193:U236" si="74">R193*27880000</f>
        <v>0</v>
      </c>
      <c r="V193" s="1">
        <v>68135.733793000007</v>
      </c>
      <c r="W193" s="1">
        <f t="shared" ref="W193:W236" si="75">V193*0.0003048</f>
        <v>20.767771660106401</v>
      </c>
      <c r="X193" s="1">
        <f t="shared" ref="X193:X236" si="76">V193*0.000189394</f>
        <v>12.904499165991444</v>
      </c>
      <c r="Y193" s="1">
        <f t="shared" ref="Y193:Y236" si="77">X193/(2*(SQRT(3.1416*O193)))</f>
        <v>3.0652544514425291</v>
      </c>
      <c r="Z193" s="1">
        <f t="shared" ref="Z193:Z236" si="78">L193/N193</f>
        <v>29.771232648449821</v>
      </c>
      <c r="AA193" s="1">
        <f t="shared" ref="AA193:AA236" si="79">W193/AK193</f>
        <v>0.81882752517011548</v>
      </c>
      <c r="AB193" s="1">
        <f t="shared" ref="AB193:AB236" si="80">3*Z193/AC193</f>
        <v>2.5518199412956988</v>
      </c>
      <c r="AC193" s="1">
        <v>35</v>
      </c>
      <c r="AD193" s="1">
        <f t="shared" ref="AD193:AD236" si="81">Z193/AC193</f>
        <v>0.85060664709856637</v>
      </c>
      <c r="AE193" s="1">
        <v>128.45400000000001</v>
      </c>
      <c r="AF193" s="1">
        <f t="shared" ref="AF193:AF236" si="82">T193/M193</f>
        <v>0</v>
      </c>
      <c r="AG193" s="1">
        <f t="shared" ref="AG193:AG236" si="83">50*Z193*SQRT(3.1416)*(SQRT(N193))^-1</f>
        <v>0.42076456687639746</v>
      </c>
      <c r="AH193" s="1">
        <f t="shared" ref="AH193:AH236" si="84">P193/AJ193</f>
        <v>0.14402538738066564</v>
      </c>
      <c r="AI193" s="1">
        <f t="shared" ref="AI193:AI236" si="85">J193*43559.9</f>
        <v>895678663.80000007</v>
      </c>
      <c r="AJ193" s="1">
        <f t="shared" ref="AJ193:AJ236" si="86">J193*1233.48</f>
        <v>25362815.760000002</v>
      </c>
      <c r="AK193" s="1">
        <f t="shared" ref="AK193:AK236" si="87">AJ193/10^6</f>
        <v>25.36281576</v>
      </c>
      <c r="AL193" s="1" t="s">
        <v>1218</v>
      </c>
      <c r="AM193" s="1" t="s">
        <v>2</v>
      </c>
      <c r="AN193" s="1" t="s">
        <v>1219</v>
      </c>
      <c r="AO193" s="1" t="s">
        <v>1220</v>
      </c>
      <c r="AP193" s="1" t="s">
        <v>1221</v>
      </c>
      <c r="AQ193" s="1" t="s">
        <v>211</v>
      </c>
      <c r="AR193" s="1" t="s">
        <v>1222</v>
      </c>
      <c r="AS193" s="1">
        <v>1</v>
      </c>
      <c r="AT193" s="1" t="s">
        <v>1223</v>
      </c>
      <c r="AU193" s="1" t="s">
        <v>1224</v>
      </c>
      <c r="AV193" s="1">
        <v>8</v>
      </c>
      <c r="AW193" s="2">
        <v>93</v>
      </c>
      <c r="AX193" s="2">
        <v>7</v>
      </c>
      <c r="AY193" s="1">
        <v>0</v>
      </c>
      <c r="AZ193" s="2">
        <v>2.6</v>
      </c>
      <c r="BA193" s="2">
        <v>32.5</v>
      </c>
      <c r="BB193" s="2">
        <v>0.1</v>
      </c>
      <c r="BC193" s="2">
        <v>0.2</v>
      </c>
      <c r="BD193" s="2">
        <v>0.1</v>
      </c>
      <c r="BE193" s="2">
        <v>0.5</v>
      </c>
      <c r="BF193" s="2">
        <v>23.6</v>
      </c>
      <c r="BG193" s="2">
        <v>16.899999999999999</v>
      </c>
      <c r="BH193" s="2">
        <v>13.6</v>
      </c>
      <c r="BI193" s="1">
        <v>0</v>
      </c>
      <c r="BJ193" s="2">
        <v>1.3</v>
      </c>
      <c r="BK193" s="2">
        <v>0.5</v>
      </c>
      <c r="BL193" s="2">
        <v>0.7</v>
      </c>
      <c r="BM193" s="1">
        <v>0</v>
      </c>
      <c r="BN193" s="2">
        <v>7.5</v>
      </c>
      <c r="BO193" s="2">
        <v>13739</v>
      </c>
      <c r="BP193" s="2">
        <v>1425</v>
      </c>
      <c r="BQ193" s="2">
        <v>46</v>
      </c>
      <c r="BR193" s="2">
        <v>5</v>
      </c>
      <c r="BS193" s="2">
        <v>0.16</v>
      </c>
      <c r="BT193" s="2">
        <v>0.02</v>
      </c>
      <c r="BU193" s="2">
        <v>20478</v>
      </c>
      <c r="BV193" s="2">
        <v>69</v>
      </c>
      <c r="BW193" s="2">
        <v>0.24</v>
      </c>
      <c r="BX193" s="2">
        <v>68302</v>
      </c>
      <c r="BY193" s="2">
        <v>2928</v>
      </c>
      <c r="BZ193" s="2">
        <v>230</v>
      </c>
      <c r="CA193" s="2">
        <v>10</v>
      </c>
      <c r="CB193" s="2">
        <v>0.6</v>
      </c>
      <c r="CC193" s="2">
        <v>0.03</v>
      </c>
      <c r="CD193" s="2">
        <v>8</v>
      </c>
      <c r="CE193" s="2">
        <v>22</v>
      </c>
      <c r="CF193" s="1">
        <v>0</v>
      </c>
      <c r="CG193" s="2">
        <v>1</v>
      </c>
      <c r="CH193" s="2">
        <v>43</v>
      </c>
      <c r="CI193" s="2">
        <v>32</v>
      </c>
      <c r="CJ193" s="2">
        <v>68</v>
      </c>
      <c r="CK193" s="2">
        <v>16</v>
      </c>
      <c r="CL193" s="2">
        <v>4</v>
      </c>
      <c r="CM193" s="1">
        <v>0</v>
      </c>
      <c r="CN193" s="1">
        <v>0</v>
      </c>
      <c r="CO193" s="1">
        <v>0</v>
      </c>
      <c r="CP193" s="2">
        <v>3</v>
      </c>
      <c r="CQ193" s="1">
        <v>0</v>
      </c>
      <c r="CR193" s="2">
        <v>2</v>
      </c>
      <c r="CS193" s="2">
        <v>0.76727000000000001</v>
      </c>
      <c r="CT193" s="2">
        <v>0.82769000000000004</v>
      </c>
      <c r="CU193" s="1" t="s">
        <v>6</v>
      </c>
    </row>
    <row r="194" spans="1:99" s="1" customFormat="1" x14ac:dyDescent="0.25">
      <c r="A194" s="1" t="s">
        <v>1225</v>
      </c>
      <c r="C194" s="1" t="s">
        <v>1226</v>
      </c>
      <c r="D194" s="1">
        <v>1966</v>
      </c>
      <c r="E194" s="1">
        <f t="shared" si="66"/>
        <v>49</v>
      </c>
      <c r="F194" s="1">
        <v>40</v>
      </c>
      <c r="G194" s="1">
        <v>40</v>
      </c>
      <c r="H194" s="1">
        <v>1700</v>
      </c>
      <c r="I194" s="1">
        <v>16000</v>
      </c>
      <c r="J194" s="1">
        <v>8500</v>
      </c>
      <c r="K194" s="1">
        <v>16000</v>
      </c>
      <c r="L194" s="1">
        <f t="shared" si="67"/>
        <v>696958400</v>
      </c>
      <c r="M194" s="1">
        <v>727.63863447000006</v>
      </c>
      <c r="N194" s="1">
        <f t="shared" si="68"/>
        <v>31695938.917513203</v>
      </c>
      <c r="O194" s="1">
        <f t="shared" si="69"/>
        <v>1.1369353663593751</v>
      </c>
      <c r="P194" s="1">
        <f t="shared" si="70"/>
        <v>2944651.6842912645</v>
      </c>
      <c r="Q194" s="1">
        <f t="shared" si="71"/>
        <v>2.9446516842912644</v>
      </c>
      <c r="R194" s="1">
        <v>0</v>
      </c>
      <c r="S194" s="1">
        <f t="shared" si="72"/>
        <v>0</v>
      </c>
      <c r="T194" s="1">
        <f t="shared" si="73"/>
        <v>0</v>
      </c>
      <c r="U194" s="1">
        <f t="shared" si="74"/>
        <v>0</v>
      </c>
      <c r="V194" s="1">
        <v>118276.61982000001</v>
      </c>
      <c r="W194" s="1">
        <f t="shared" si="75"/>
        <v>36.050713721135999</v>
      </c>
      <c r="X194" s="1">
        <f t="shared" si="76"/>
        <v>22.400882134189082</v>
      </c>
      <c r="Y194" s="1">
        <f t="shared" si="77"/>
        <v>5.9264113588719542</v>
      </c>
      <c r="Z194" s="1">
        <f t="shared" si="78"/>
        <v>21.988886393736209</v>
      </c>
      <c r="AA194" s="1">
        <f t="shared" si="79"/>
        <v>3.4384509175509179</v>
      </c>
      <c r="AB194" s="1">
        <f t="shared" si="80"/>
        <v>1.6491664795302157</v>
      </c>
      <c r="AC194" s="1">
        <v>40</v>
      </c>
      <c r="AD194" s="1">
        <f t="shared" si="81"/>
        <v>0.54972215984340522</v>
      </c>
      <c r="AE194" s="1">
        <v>70.229100000000003</v>
      </c>
      <c r="AF194" s="1">
        <f t="shared" si="82"/>
        <v>0</v>
      </c>
      <c r="AG194" s="1">
        <f t="shared" si="83"/>
        <v>0.34613608187717426</v>
      </c>
      <c r="AH194" s="1">
        <f t="shared" si="84"/>
        <v>0.28085547387604126</v>
      </c>
      <c r="AI194" s="1">
        <f t="shared" si="85"/>
        <v>370259150</v>
      </c>
      <c r="AJ194" s="1">
        <f t="shared" si="86"/>
        <v>10484580</v>
      </c>
      <c r="AK194" s="1">
        <f t="shared" si="87"/>
        <v>10.484579999999999</v>
      </c>
      <c r="AL194" s="1" t="s">
        <v>1227</v>
      </c>
      <c r="AM194" s="1" t="s">
        <v>2</v>
      </c>
      <c r="AN194" s="1" t="s">
        <v>1228</v>
      </c>
      <c r="AO194" s="1" t="s">
        <v>1229</v>
      </c>
      <c r="AP194" s="1" t="s">
        <v>1230</v>
      </c>
      <c r="AQ194" s="1" t="s">
        <v>211</v>
      </c>
      <c r="AR194" s="1" t="s">
        <v>469</v>
      </c>
      <c r="AS194" s="1">
        <v>1</v>
      </c>
      <c r="AT194" s="1" t="s">
        <v>1231</v>
      </c>
      <c r="AU194" s="1" t="s">
        <v>1232</v>
      </c>
      <c r="AV194" s="1">
        <v>8</v>
      </c>
      <c r="AW194" s="2">
        <v>29</v>
      </c>
      <c r="AX194" s="2">
        <v>66</v>
      </c>
      <c r="AY194" s="2">
        <v>5</v>
      </c>
      <c r="AZ194" s="2">
        <v>5.0999999999999996</v>
      </c>
      <c r="BA194" s="2">
        <v>20.399999999999999</v>
      </c>
      <c r="BB194" s="2">
        <v>0.1</v>
      </c>
      <c r="BC194" s="2">
        <v>0.7</v>
      </c>
      <c r="BD194" s="2">
        <v>0.1</v>
      </c>
      <c r="BE194" s="2">
        <v>1.7</v>
      </c>
      <c r="BF194" s="2">
        <v>30.3</v>
      </c>
      <c r="BG194" s="2">
        <v>4.4000000000000004</v>
      </c>
      <c r="BH194" s="2">
        <v>13.8</v>
      </c>
      <c r="BI194" s="2">
        <v>1.1000000000000001</v>
      </c>
      <c r="BJ194" s="1">
        <v>0</v>
      </c>
      <c r="BK194" s="2">
        <v>7.7</v>
      </c>
      <c r="BL194" s="2">
        <v>4.4000000000000004</v>
      </c>
      <c r="BM194" s="1">
        <v>0</v>
      </c>
      <c r="BN194" s="2">
        <v>10.1</v>
      </c>
      <c r="BO194" s="2">
        <v>7324</v>
      </c>
      <c r="BP194" s="2">
        <v>746</v>
      </c>
      <c r="BQ194" s="2">
        <v>37</v>
      </c>
      <c r="BR194" s="2">
        <v>4</v>
      </c>
      <c r="BS194" s="2">
        <v>0.16</v>
      </c>
      <c r="BT194" s="2">
        <v>0.02</v>
      </c>
      <c r="BU194" s="2">
        <v>12160</v>
      </c>
      <c r="BV194" s="2">
        <v>62</v>
      </c>
      <c r="BW194" s="2">
        <v>0.27</v>
      </c>
      <c r="BX194" s="2">
        <v>45142</v>
      </c>
      <c r="BY194" s="2">
        <v>1319</v>
      </c>
      <c r="BZ194" s="2">
        <v>229</v>
      </c>
      <c r="CA194" s="2">
        <v>7</v>
      </c>
      <c r="CB194" s="2">
        <v>0.73</v>
      </c>
      <c r="CC194" s="2">
        <v>0.02</v>
      </c>
      <c r="CD194" s="2">
        <v>11</v>
      </c>
      <c r="CE194" s="2">
        <v>25</v>
      </c>
      <c r="CF194" s="2">
        <v>2</v>
      </c>
      <c r="CG194" s="2">
        <v>6</v>
      </c>
      <c r="CH194" s="2">
        <v>41</v>
      </c>
      <c r="CI194" s="2">
        <v>24</v>
      </c>
      <c r="CJ194" s="2">
        <v>52</v>
      </c>
      <c r="CK194" s="2">
        <v>19</v>
      </c>
      <c r="CL194" s="2">
        <v>3</v>
      </c>
      <c r="CM194" s="2">
        <v>1</v>
      </c>
      <c r="CN194" s="2">
        <v>2</v>
      </c>
      <c r="CO194" s="1">
        <v>0</v>
      </c>
      <c r="CP194" s="1">
        <v>0</v>
      </c>
      <c r="CQ194" s="2">
        <v>3</v>
      </c>
      <c r="CR194" s="2">
        <v>14</v>
      </c>
      <c r="CS194" s="2">
        <v>0.72535000000000005</v>
      </c>
      <c r="CT194" s="2">
        <v>0.45393</v>
      </c>
      <c r="CU194" s="1" t="s">
        <v>6</v>
      </c>
    </row>
    <row r="195" spans="1:99" s="1" customFormat="1" x14ac:dyDescent="0.25">
      <c r="A195" s="1" t="s">
        <v>1233</v>
      </c>
      <c r="C195" s="1" t="s">
        <v>1234</v>
      </c>
      <c r="D195" s="1">
        <v>1954</v>
      </c>
      <c r="E195" s="1">
        <f t="shared" si="66"/>
        <v>61</v>
      </c>
      <c r="F195" s="1">
        <v>35</v>
      </c>
      <c r="G195" s="1">
        <v>35</v>
      </c>
      <c r="H195" s="1">
        <v>150</v>
      </c>
      <c r="I195" s="1">
        <v>1079</v>
      </c>
      <c r="J195" s="1">
        <v>570</v>
      </c>
      <c r="K195" s="1">
        <v>1079</v>
      </c>
      <c r="L195" s="1">
        <f t="shared" si="67"/>
        <v>47001132.100000001</v>
      </c>
      <c r="M195" s="1">
        <v>1810.6503029</v>
      </c>
      <c r="N195" s="1">
        <f t="shared" si="68"/>
        <v>78871927.194324002</v>
      </c>
      <c r="O195" s="1">
        <f t="shared" si="69"/>
        <v>2.8291410982812502</v>
      </c>
      <c r="P195" s="1">
        <f t="shared" si="70"/>
        <v>7327448.2847938947</v>
      </c>
      <c r="Q195" s="1">
        <f t="shared" si="71"/>
        <v>7.3274482847938947</v>
      </c>
      <c r="R195" s="1">
        <v>0</v>
      </c>
      <c r="S195" s="1">
        <f t="shared" si="72"/>
        <v>0</v>
      </c>
      <c r="T195" s="1">
        <f t="shared" si="73"/>
        <v>0</v>
      </c>
      <c r="U195" s="1">
        <f t="shared" si="74"/>
        <v>0</v>
      </c>
      <c r="V195" s="1">
        <v>73713.808072</v>
      </c>
      <c r="W195" s="1">
        <f t="shared" si="75"/>
        <v>22.467968700345597</v>
      </c>
      <c r="X195" s="1">
        <f t="shared" si="76"/>
        <v>13.960952965988369</v>
      </c>
      <c r="Y195" s="1">
        <f t="shared" si="77"/>
        <v>2.3414361559547294</v>
      </c>
      <c r="Z195" s="1">
        <f t="shared" si="78"/>
        <v>0.59591712503992711</v>
      </c>
      <c r="AA195" s="1">
        <f t="shared" si="79"/>
        <v>31.956325962297509</v>
      </c>
      <c r="AB195" s="1">
        <f t="shared" si="80"/>
        <v>5.1078610717708035E-2</v>
      </c>
      <c r="AC195" s="1">
        <v>35</v>
      </c>
      <c r="AD195" s="1">
        <f t="shared" si="81"/>
        <v>1.7026203572569346E-2</v>
      </c>
      <c r="AE195" s="1" t="s">
        <v>2</v>
      </c>
      <c r="AF195" s="1">
        <f t="shared" si="82"/>
        <v>0</v>
      </c>
      <c r="AG195" s="1">
        <f t="shared" si="83"/>
        <v>5.9466186443188013E-3</v>
      </c>
      <c r="AH195" s="1">
        <f t="shared" si="84"/>
        <v>10.421873422725113</v>
      </c>
      <c r="AI195" s="1">
        <f t="shared" si="85"/>
        <v>24829143</v>
      </c>
      <c r="AJ195" s="1">
        <f t="shared" si="86"/>
        <v>703083.6</v>
      </c>
      <c r="AK195" s="1">
        <f t="shared" si="87"/>
        <v>0.70308360000000003</v>
      </c>
      <c r="AL195" s="1" t="s">
        <v>1235</v>
      </c>
      <c r="AM195" s="1" t="s">
        <v>2</v>
      </c>
      <c r="AN195" s="1" t="s">
        <v>1236</v>
      </c>
      <c r="AO195" s="1" t="s">
        <v>1237</v>
      </c>
      <c r="AP195" s="1" t="s">
        <v>2</v>
      </c>
      <c r="AQ195" s="1" t="s">
        <v>2</v>
      </c>
      <c r="AR195" s="1" t="s">
        <v>2</v>
      </c>
      <c r="AS195" s="1">
        <v>0</v>
      </c>
      <c r="AT195" s="1" t="s">
        <v>2</v>
      </c>
      <c r="AU195" s="1" t="s">
        <v>2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  <c r="CE195" s="1">
        <v>0</v>
      </c>
      <c r="CF195" s="1">
        <v>0</v>
      </c>
      <c r="CG195" s="1">
        <v>0</v>
      </c>
      <c r="CH195" s="1">
        <v>0</v>
      </c>
      <c r="CI195" s="1">
        <v>0</v>
      </c>
      <c r="CJ195" s="1">
        <v>0</v>
      </c>
      <c r="CK195" s="1">
        <v>0</v>
      </c>
      <c r="CL195" s="1">
        <v>0</v>
      </c>
      <c r="CM195" s="1">
        <v>0</v>
      </c>
      <c r="CN195" s="1">
        <v>0</v>
      </c>
      <c r="CO195" s="1">
        <v>0</v>
      </c>
      <c r="CP195" s="1">
        <v>0</v>
      </c>
      <c r="CQ195" s="1">
        <v>0</v>
      </c>
      <c r="CR195" s="1">
        <v>0</v>
      </c>
      <c r="CS195" s="1">
        <v>0</v>
      </c>
      <c r="CT195" s="1">
        <v>0</v>
      </c>
      <c r="CU195" s="1" t="s">
        <v>6</v>
      </c>
    </row>
    <row r="196" spans="1:99" s="1" customFormat="1" x14ac:dyDescent="0.25">
      <c r="A196" s="1" t="s">
        <v>1238</v>
      </c>
      <c r="C196" s="1" t="s">
        <v>1239</v>
      </c>
      <c r="D196" s="1">
        <v>1966</v>
      </c>
      <c r="E196" s="1">
        <f t="shared" si="66"/>
        <v>49</v>
      </c>
      <c r="F196" s="1">
        <v>35</v>
      </c>
      <c r="G196" s="1">
        <v>40</v>
      </c>
      <c r="H196" s="1">
        <v>0</v>
      </c>
      <c r="I196" s="1">
        <v>3500</v>
      </c>
      <c r="J196" s="1">
        <v>2600</v>
      </c>
      <c r="K196" s="1">
        <v>3500</v>
      </c>
      <c r="L196" s="1">
        <f t="shared" si="67"/>
        <v>152459650</v>
      </c>
      <c r="M196" s="1">
        <v>428.65765942000002</v>
      </c>
      <c r="N196" s="1">
        <f t="shared" si="68"/>
        <v>18672327.644335199</v>
      </c>
      <c r="O196" s="1">
        <f t="shared" si="69"/>
        <v>0.66977759284375005</v>
      </c>
      <c r="P196" s="1">
        <f t="shared" si="70"/>
        <v>1734717.5356004213</v>
      </c>
      <c r="Q196" s="1">
        <f t="shared" si="71"/>
        <v>1.7347175356004214</v>
      </c>
      <c r="R196" s="1">
        <v>0</v>
      </c>
      <c r="S196" s="1">
        <f t="shared" si="72"/>
        <v>0</v>
      </c>
      <c r="T196" s="1">
        <f t="shared" si="73"/>
        <v>0</v>
      </c>
      <c r="U196" s="1">
        <f t="shared" si="74"/>
        <v>0</v>
      </c>
      <c r="V196" s="1">
        <v>45273.952829000002</v>
      </c>
      <c r="W196" s="1">
        <f t="shared" si="75"/>
        <v>13.799500822279199</v>
      </c>
      <c r="X196" s="1">
        <f t="shared" si="76"/>
        <v>8.5746150220956263</v>
      </c>
      <c r="Y196" s="1">
        <f t="shared" si="77"/>
        <v>2.9555879245392167</v>
      </c>
      <c r="Z196" s="1">
        <f t="shared" si="78"/>
        <v>8.1650050761750173</v>
      </c>
      <c r="AA196" s="1">
        <f t="shared" si="79"/>
        <v>4.302866942521347</v>
      </c>
      <c r="AB196" s="1">
        <f t="shared" si="80"/>
        <v>0.69985757795785863</v>
      </c>
      <c r="AC196" s="1">
        <v>35</v>
      </c>
      <c r="AD196" s="1">
        <f t="shared" si="81"/>
        <v>0.23328585931928622</v>
      </c>
      <c r="AE196" s="1">
        <v>24.052499999999998</v>
      </c>
      <c r="AF196" s="1">
        <f t="shared" si="82"/>
        <v>0</v>
      </c>
      <c r="AG196" s="1">
        <f t="shared" si="83"/>
        <v>0.16745675759356229</v>
      </c>
      <c r="AH196" s="1">
        <f t="shared" si="84"/>
        <v>0.54090788026883951</v>
      </c>
      <c r="AI196" s="1">
        <f t="shared" si="85"/>
        <v>113255740</v>
      </c>
      <c r="AJ196" s="1">
        <f t="shared" si="86"/>
        <v>3207048</v>
      </c>
      <c r="AK196" s="1">
        <f t="shared" si="87"/>
        <v>3.2070479999999999</v>
      </c>
      <c r="AL196" s="1" t="s">
        <v>1240</v>
      </c>
      <c r="AM196" s="1" t="s">
        <v>2</v>
      </c>
      <c r="AN196" s="1" t="s">
        <v>1241</v>
      </c>
      <c r="AO196" s="1" t="s">
        <v>1242</v>
      </c>
      <c r="AP196" s="1" t="s">
        <v>1243</v>
      </c>
      <c r="AQ196" s="1" t="s">
        <v>979</v>
      </c>
      <c r="AR196" s="1" t="s">
        <v>727</v>
      </c>
      <c r="AS196" s="1">
        <v>1</v>
      </c>
      <c r="AT196" s="1" t="s">
        <v>1244</v>
      </c>
      <c r="AU196" s="1" t="s">
        <v>1245</v>
      </c>
      <c r="AV196" s="1">
        <v>8</v>
      </c>
      <c r="AW196" s="2">
        <v>84</v>
      </c>
      <c r="AX196" s="2">
        <v>16</v>
      </c>
      <c r="AY196" s="1">
        <v>0</v>
      </c>
      <c r="AZ196" s="2">
        <v>14.1</v>
      </c>
      <c r="BA196" s="2">
        <v>10.8</v>
      </c>
      <c r="BB196" s="2">
        <v>0.3</v>
      </c>
      <c r="BC196" s="2">
        <v>1.1000000000000001</v>
      </c>
      <c r="BD196" s="2">
        <v>0.4</v>
      </c>
      <c r="BE196" s="2">
        <v>0.9</v>
      </c>
      <c r="BF196" s="2">
        <v>34.1</v>
      </c>
      <c r="BG196" s="2">
        <v>1.3</v>
      </c>
      <c r="BH196" s="2">
        <v>8.9</v>
      </c>
      <c r="BI196" s="2">
        <v>0.8</v>
      </c>
      <c r="BJ196" s="1">
        <v>0</v>
      </c>
      <c r="BK196" s="2">
        <v>1.9</v>
      </c>
      <c r="BL196" s="2">
        <v>0.9</v>
      </c>
      <c r="BM196" s="1">
        <v>0</v>
      </c>
      <c r="BN196" s="2">
        <v>24.6</v>
      </c>
      <c r="BO196" s="2">
        <v>6060</v>
      </c>
      <c r="BP196" s="2">
        <v>565</v>
      </c>
      <c r="BQ196" s="2">
        <v>40</v>
      </c>
      <c r="BR196" s="2">
        <v>4</v>
      </c>
      <c r="BS196" s="2">
        <v>0.19</v>
      </c>
      <c r="BT196" s="2">
        <v>0.02</v>
      </c>
      <c r="BU196" s="2">
        <v>10499</v>
      </c>
      <c r="BV196" s="2">
        <v>69</v>
      </c>
      <c r="BW196" s="2">
        <v>0.33</v>
      </c>
      <c r="BX196" s="2">
        <v>48652</v>
      </c>
      <c r="BY196" s="2">
        <v>1526</v>
      </c>
      <c r="BZ196" s="2">
        <v>318</v>
      </c>
      <c r="CA196" s="2">
        <v>10</v>
      </c>
      <c r="CB196" s="2">
        <v>2.3199999999999998</v>
      </c>
      <c r="CC196" s="2">
        <v>7.0000000000000007E-2</v>
      </c>
      <c r="CD196" s="2">
        <v>12</v>
      </c>
      <c r="CE196" s="2">
        <v>45</v>
      </c>
      <c r="CF196" s="1">
        <v>0</v>
      </c>
      <c r="CG196" s="2">
        <v>1</v>
      </c>
      <c r="CH196" s="2">
        <v>34</v>
      </c>
      <c r="CI196" s="2">
        <v>17</v>
      </c>
      <c r="CJ196" s="2">
        <v>44</v>
      </c>
      <c r="CK196" s="2">
        <v>36</v>
      </c>
      <c r="CL196" s="2">
        <v>4</v>
      </c>
      <c r="CM196" s="1">
        <v>0</v>
      </c>
      <c r="CN196" s="2">
        <v>1</v>
      </c>
      <c r="CO196" s="1">
        <v>0</v>
      </c>
      <c r="CP196" s="1">
        <v>0</v>
      </c>
      <c r="CQ196" s="2">
        <v>1</v>
      </c>
      <c r="CR196" s="2">
        <v>4</v>
      </c>
      <c r="CS196" s="2">
        <v>0.42057</v>
      </c>
      <c r="CT196" s="2">
        <v>0.11781999999999999</v>
      </c>
      <c r="CU196" s="1" t="s">
        <v>6</v>
      </c>
    </row>
    <row r="197" spans="1:99" s="1" customFormat="1" x14ac:dyDescent="0.25">
      <c r="A197" s="1" t="s">
        <v>1246</v>
      </c>
      <c r="C197" s="1" t="s">
        <v>1247</v>
      </c>
      <c r="D197" s="1">
        <v>1969</v>
      </c>
      <c r="E197" s="1">
        <f t="shared" si="66"/>
        <v>46</v>
      </c>
      <c r="F197" s="1">
        <v>18</v>
      </c>
      <c r="G197" s="1">
        <v>25</v>
      </c>
      <c r="H197" s="1">
        <v>0</v>
      </c>
      <c r="I197" s="1">
        <v>5000</v>
      </c>
      <c r="J197" s="1">
        <v>2300</v>
      </c>
      <c r="K197" s="1">
        <v>5000</v>
      </c>
      <c r="L197" s="1">
        <f t="shared" si="67"/>
        <v>217799500</v>
      </c>
      <c r="M197" s="1">
        <v>687.66721629999995</v>
      </c>
      <c r="N197" s="1">
        <f t="shared" si="68"/>
        <v>29954783.942027997</v>
      </c>
      <c r="O197" s="1">
        <f t="shared" si="69"/>
        <v>1.0744800254687499</v>
      </c>
      <c r="P197" s="1">
        <f t="shared" si="70"/>
        <v>2782892.9509558179</v>
      </c>
      <c r="Q197" s="1">
        <f t="shared" si="71"/>
        <v>2.782892950955818</v>
      </c>
      <c r="R197" s="1">
        <v>0</v>
      </c>
      <c r="S197" s="1">
        <f t="shared" si="72"/>
        <v>0</v>
      </c>
      <c r="T197" s="1">
        <f t="shared" si="73"/>
        <v>0</v>
      </c>
      <c r="U197" s="1">
        <f t="shared" si="74"/>
        <v>0</v>
      </c>
      <c r="V197" s="1">
        <v>45101.838978</v>
      </c>
      <c r="W197" s="1">
        <f t="shared" si="75"/>
        <v>13.7470405204944</v>
      </c>
      <c r="X197" s="1">
        <f t="shared" si="76"/>
        <v>8.542017691399332</v>
      </c>
      <c r="Y197" s="1">
        <f t="shared" si="77"/>
        <v>2.3246407876389545</v>
      </c>
      <c r="Z197" s="1">
        <f t="shared" si="78"/>
        <v>7.2709421113339054</v>
      </c>
      <c r="AA197" s="1">
        <f t="shared" si="79"/>
        <v>4.8456190123434437</v>
      </c>
      <c r="AB197" s="1">
        <f t="shared" si="80"/>
        <v>1.2118236852223176</v>
      </c>
      <c r="AC197" s="1">
        <v>18</v>
      </c>
      <c r="AD197" s="1">
        <f t="shared" si="81"/>
        <v>0.40394122840743918</v>
      </c>
      <c r="AE197" s="1" t="s">
        <v>2</v>
      </c>
      <c r="AF197" s="1">
        <f t="shared" si="82"/>
        <v>0</v>
      </c>
      <c r="AG197" s="1">
        <f t="shared" si="83"/>
        <v>0.11773430913265599</v>
      </c>
      <c r="AH197" s="1">
        <f t="shared" si="84"/>
        <v>0.98092669272084843</v>
      </c>
      <c r="AI197" s="1">
        <f t="shared" si="85"/>
        <v>100187770</v>
      </c>
      <c r="AJ197" s="1">
        <f t="shared" si="86"/>
        <v>2837004</v>
      </c>
      <c r="AK197" s="1">
        <f t="shared" si="87"/>
        <v>2.8370039999999999</v>
      </c>
      <c r="AL197" s="1" t="s">
        <v>1248</v>
      </c>
      <c r="AM197" s="1" t="s">
        <v>2</v>
      </c>
      <c r="AN197" s="1" t="s">
        <v>2</v>
      </c>
      <c r="AO197" s="1" t="s">
        <v>1249</v>
      </c>
      <c r="AP197" s="1" t="s">
        <v>2</v>
      </c>
      <c r="AQ197" s="1" t="s">
        <v>2</v>
      </c>
      <c r="AR197" s="1" t="s">
        <v>2</v>
      </c>
      <c r="AS197" s="1">
        <v>0</v>
      </c>
      <c r="AT197" s="1" t="s">
        <v>2</v>
      </c>
      <c r="AU197" s="1" t="s">
        <v>2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  <c r="CC197" s="1">
        <v>0</v>
      </c>
      <c r="CD197" s="1">
        <v>0</v>
      </c>
      <c r="CE197" s="1">
        <v>0</v>
      </c>
      <c r="CF197" s="1">
        <v>0</v>
      </c>
      <c r="CG197" s="1">
        <v>0</v>
      </c>
      <c r="CH197" s="1">
        <v>0</v>
      </c>
      <c r="CI197" s="1">
        <v>0</v>
      </c>
      <c r="CJ197" s="1">
        <v>0</v>
      </c>
      <c r="CK197" s="1">
        <v>0</v>
      </c>
      <c r="CL197" s="1">
        <v>0</v>
      </c>
      <c r="CM197" s="1">
        <v>0</v>
      </c>
      <c r="CN197" s="1">
        <v>0</v>
      </c>
      <c r="CO197" s="1">
        <v>0</v>
      </c>
      <c r="CP197" s="1">
        <v>0</v>
      </c>
      <c r="CQ197" s="1">
        <v>0</v>
      </c>
      <c r="CR197" s="1">
        <v>0</v>
      </c>
      <c r="CS197" s="1">
        <v>0</v>
      </c>
      <c r="CT197" s="1">
        <v>0</v>
      </c>
      <c r="CU197" s="1" t="s">
        <v>6</v>
      </c>
    </row>
    <row r="198" spans="1:99" s="1" customFormat="1" x14ac:dyDescent="0.25">
      <c r="A198" s="1" t="s">
        <v>1250</v>
      </c>
      <c r="B198" s="1" t="s">
        <v>1251</v>
      </c>
      <c r="C198" s="1" t="s">
        <v>1252</v>
      </c>
      <c r="D198" s="1">
        <v>1972</v>
      </c>
      <c r="E198" s="1">
        <f t="shared" si="66"/>
        <v>43</v>
      </c>
      <c r="F198" s="1">
        <v>49</v>
      </c>
      <c r="G198" s="1">
        <v>58</v>
      </c>
      <c r="H198" s="1">
        <v>175</v>
      </c>
      <c r="I198" s="1">
        <v>2550</v>
      </c>
      <c r="J198" s="1">
        <v>1450</v>
      </c>
      <c r="K198" s="1">
        <v>2550</v>
      </c>
      <c r="L198" s="1">
        <f t="shared" si="67"/>
        <v>111077745</v>
      </c>
      <c r="M198" s="1">
        <v>568.33422381000003</v>
      </c>
      <c r="N198" s="1">
        <f t="shared" si="68"/>
        <v>24756638.789163601</v>
      </c>
      <c r="O198" s="1">
        <f t="shared" si="69"/>
        <v>0.88802222470312508</v>
      </c>
      <c r="P198" s="1">
        <f t="shared" si="70"/>
        <v>2299969.0369677367</v>
      </c>
      <c r="Q198" s="1">
        <f t="shared" si="71"/>
        <v>2.2999690369677368</v>
      </c>
      <c r="R198" s="1">
        <v>0</v>
      </c>
      <c r="S198" s="1">
        <f t="shared" si="72"/>
        <v>0</v>
      </c>
      <c r="T198" s="1">
        <f t="shared" si="73"/>
        <v>0</v>
      </c>
      <c r="U198" s="1">
        <f t="shared" si="74"/>
        <v>0</v>
      </c>
      <c r="V198" s="1">
        <v>74675.664080999995</v>
      </c>
      <c r="W198" s="1">
        <f t="shared" si="75"/>
        <v>22.761142411888798</v>
      </c>
      <c r="X198" s="1">
        <f t="shared" si="76"/>
        <v>14.143122722956914</v>
      </c>
      <c r="Y198" s="1">
        <f t="shared" si="77"/>
        <v>4.2337767391174923</v>
      </c>
      <c r="Z198" s="1">
        <f t="shared" si="78"/>
        <v>4.4867861887866862</v>
      </c>
      <c r="AA198" s="1">
        <f t="shared" si="79"/>
        <v>12.726059274901958</v>
      </c>
      <c r="AB198" s="1">
        <f t="shared" si="80"/>
        <v>0.27470119523183795</v>
      </c>
      <c r="AC198" s="1">
        <v>49</v>
      </c>
      <c r="AD198" s="1">
        <f t="shared" si="81"/>
        <v>9.1567065077279311E-2</v>
      </c>
      <c r="AE198" s="1">
        <v>24.052499999999998</v>
      </c>
      <c r="AF198" s="1">
        <f t="shared" si="82"/>
        <v>0</v>
      </c>
      <c r="AG198" s="1">
        <f t="shared" si="83"/>
        <v>7.9916229011740988E-2</v>
      </c>
      <c r="AH198" s="1">
        <f t="shared" si="84"/>
        <v>1.285943462996052</v>
      </c>
      <c r="AI198" s="1">
        <f t="shared" si="85"/>
        <v>63161855</v>
      </c>
      <c r="AJ198" s="1">
        <f t="shared" si="86"/>
        <v>1788546</v>
      </c>
      <c r="AK198" s="1">
        <f t="shared" si="87"/>
        <v>1.788546</v>
      </c>
      <c r="AL198" s="1" t="s">
        <v>1253</v>
      </c>
      <c r="AM198" s="1" t="s">
        <v>2</v>
      </c>
      <c r="AN198" s="1" t="s">
        <v>1254</v>
      </c>
      <c r="AO198" s="1" t="s">
        <v>1255</v>
      </c>
      <c r="AP198" s="1" t="s">
        <v>1243</v>
      </c>
      <c r="AQ198" s="1" t="s">
        <v>979</v>
      </c>
      <c r="AR198" s="1" t="s">
        <v>727</v>
      </c>
      <c r="AS198" s="1">
        <v>1</v>
      </c>
      <c r="AT198" s="1" t="s">
        <v>1244</v>
      </c>
      <c r="AU198" s="1" t="s">
        <v>1245</v>
      </c>
      <c r="AV198" s="1">
        <v>8</v>
      </c>
      <c r="AW198" s="2">
        <v>84</v>
      </c>
      <c r="AX198" s="2">
        <v>16</v>
      </c>
      <c r="AY198" s="1">
        <v>0</v>
      </c>
      <c r="AZ198" s="2">
        <v>14.1</v>
      </c>
      <c r="BA198" s="2">
        <v>10.8</v>
      </c>
      <c r="BB198" s="2">
        <v>0.3</v>
      </c>
      <c r="BC198" s="2">
        <v>1.1000000000000001</v>
      </c>
      <c r="BD198" s="2">
        <v>0.4</v>
      </c>
      <c r="BE198" s="2">
        <v>0.9</v>
      </c>
      <c r="BF198" s="2">
        <v>34.1</v>
      </c>
      <c r="BG198" s="2">
        <v>1.3</v>
      </c>
      <c r="BH198" s="2">
        <v>8.9</v>
      </c>
      <c r="BI198" s="2">
        <v>0.8</v>
      </c>
      <c r="BJ198" s="1">
        <v>0</v>
      </c>
      <c r="BK198" s="2">
        <v>1.9</v>
      </c>
      <c r="BL198" s="2">
        <v>0.9</v>
      </c>
      <c r="BM198" s="1">
        <v>0</v>
      </c>
      <c r="BN198" s="2">
        <v>24.6</v>
      </c>
      <c r="BO198" s="2">
        <v>6060</v>
      </c>
      <c r="BP198" s="2">
        <v>565</v>
      </c>
      <c r="BQ198" s="2">
        <v>40</v>
      </c>
      <c r="BR198" s="2">
        <v>4</v>
      </c>
      <c r="BS198" s="2">
        <v>0.19</v>
      </c>
      <c r="BT198" s="2">
        <v>0.02</v>
      </c>
      <c r="BU198" s="2">
        <v>10499</v>
      </c>
      <c r="BV198" s="2">
        <v>69</v>
      </c>
      <c r="BW198" s="2">
        <v>0.33</v>
      </c>
      <c r="BX198" s="2">
        <v>48652</v>
      </c>
      <c r="BY198" s="2">
        <v>1526</v>
      </c>
      <c r="BZ198" s="2">
        <v>318</v>
      </c>
      <c r="CA198" s="2">
        <v>10</v>
      </c>
      <c r="CB198" s="2">
        <v>2.3199999999999998</v>
      </c>
      <c r="CC198" s="2">
        <v>7.0000000000000007E-2</v>
      </c>
      <c r="CD198" s="2">
        <v>12</v>
      </c>
      <c r="CE198" s="2">
        <v>45</v>
      </c>
      <c r="CF198" s="1">
        <v>0</v>
      </c>
      <c r="CG198" s="2">
        <v>1</v>
      </c>
      <c r="CH198" s="2">
        <v>34</v>
      </c>
      <c r="CI198" s="2">
        <v>17</v>
      </c>
      <c r="CJ198" s="2">
        <v>44</v>
      </c>
      <c r="CK198" s="2">
        <v>36</v>
      </c>
      <c r="CL198" s="2">
        <v>4</v>
      </c>
      <c r="CM198" s="1">
        <v>0</v>
      </c>
      <c r="CN198" s="2">
        <v>1</v>
      </c>
      <c r="CO198" s="1">
        <v>0</v>
      </c>
      <c r="CP198" s="1">
        <v>0</v>
      </c>
      <c r="CQ198" s="2">
        <v>1</v>
      </c>
      <c r="CR198" s="2">
        <v>4</v>
      </c>
      <c r="CS198" s="2">
        <v>0.42057</v>
      </c>
      <c r="CT198" s="2">
        <v>0.11781999999999999</v>
      </c>
      <c r="CU198" s="1" t="s">
        <v>6</v>
      </c>
    </row>
    <row r="199" spans="1:99" s="1" customFormat="1" x14ac:dyDescent="0.25">
      <c r="A199" s="1" t="s">
        <v>1256</v>
      </c>
      <c r="C199" s="1" t="s">
        <v>1257</v>
      </c>
      <c r="D199" s="1">
        <v>1916</v>
      </c>
      <c r="E199" s="1">
        <f t="shared" si="66"/>
        <v>99</v>
      </c>
      <c r="F199" s="1">
        <v>38</v>
      </c>
      <c r="G199" s="1">
        <v>38</v>
      </c>
      <c r="H199" s="1">
        <v>0</v>
      </c>
      <c r="I199" s="1">
        <v>109920</v>
      </c>
      <c r="J199" s="1">
        <v>81920</v>
      </c>
      <c r="K199" s="1">
        <v>109920</v>
      </c>
      <c r="L199" s="1">
        <f t="shared" si="67"/>
        <v>4788104208</v>
      </c>
      <c r="M199" s="1">
        <v>3588.3801841999998</v>
      </c>
      <c r="N199" s="1">
        <f t="shared" si="68"/>
        <v>156309840.82375199</v>
      </c>
      <c r="O199" s="1">
        <f t="shared" si="69"/>
        <v>5.6068440378125004</v>
      </c>
      <c r="P199" s="1">
        <f t="shared" si="70"/>
        <v>14521672.232231611</v>
      </c>
      <c r="Q199" s="1">
        <f t="shared" si="71"/>
        <v>14.521672232231612</v>
      </c>
      <c r="R199" s="1">
        <v>0</v>
      </c>
      <c r="S199" s="1">
        <f t="shared" si="72"/>
        <v>0</v>
      </c>
      <c r="T199" s="1">
        <f t="shared" si="73"/>
        <v>0</v>
      </c>
      <c r="U199" s="1">
        <f t="shared" si="74"/>
        <v>0</v>
      </c>
      <c r="V199" s="1">
        <v>308371.75665</v>
      </c>
      <c r="W199" s="1">
        <f t="shared" si="75"/>
        <v>93.991711426919991</v>
      </c>
      <c r="X199" s="1">
        <f t="shared" si="76"/>
        <v>58.403760478970099</v>
      </c>
      <c r="Y199" s="1">
        <f t="shared" si="77"/>
        <v>6.9578671697567156</v>
      </c>
      <c r="Z199" s="1">
        <f t="shared" si="78"/>
        <v>30.632135397021184</v>
      </c>
      <c r="AA199" s="1">
        <f t="shared" si="79"/>
        <v>0.93018108005755618</v>
      </c>
      <c r="AB199" s="1">
        <f t="shared" si="80"/>
        <v>2.4183264787121987</v>
      </c>
      <c r="AC199" s="1">
        <v>38</v>
      </c>
      <c r="AD199" s="1">
        <f t="shared" si="81"/>
        <v>0.80610882623739955</v>
      </c>
      <c r="AE199" s="1">
        <v>51.627600000000001</v>
      </c>
      <c r="AF199" s="1">
        <f t="shared" si="82"/>
        <v>0</v>
      </c>
      <c r="AG199" s="1">
        <f t="shared" si="83"/>
        <v>0.21713486399673979</v>
      </c>
      <c r="AH199" s="1">
        <f t="shared" si="84"/>
        <v>0.143712509924043</v>
      </c>
      <c r="AI199" s="1">
        <f t="shared" si="85"/>
        <v>3568427008</v>
      </c>
      <c r="AJ199" s="1">
        <f t="shared" si="86"/>
        <v>101046681.59999999</v>
      </c>
      <c r="AK199" s="1">
        <f t="shared" si="87"/>
        <v>101.0466816</v>
      </c>
      <c r="AL199" s="1" t="s">
        <v>1077</v>
      </c>
      <c r="AM199" s="1" t="s">
        <v>2</v>
      </c>
      <c r="AN199" s="1" t="s">
        <v>1078</v>
      </c>
      <c r="AO199" s="1" t="s">
        <v>1079</v>
      </c>
      <c r="AP199" s="1" t="s">
        <v>1080</v>
      </c>
      <c r="AQ199" s="1" t="s">
        <v>211</v>
      </c>
      <c r="AR199" s="1" t="s">
        <v>1081</v>
      </c>
      <c r="AS199" s="1">
        <v>1</v>
      </c>
      <c r="AT199" s="1" t="s">
        <v>1082</v>
      </c>
      <c r="AU199" s="1" t="s">
        <v>1083</v>
      </c>
      <c r="AV199" s="1">
        <v>8</v>
      </c>
      <c r="AW199" s="2">
        <v>77</v>
      </c>
      <c r="AX199" s="2">
        <v>22</v>
      </c>
      <c r="AY199" s="2">
        <v>1</v>
      </c>
      <c r="AZ199" s="2">
        <v>0.7</v>
      </c>
      <c r="BA199" s="2">
        <v>35.299999999999997</v>
      </c>
      <c r="BB199" s="1">
        <v>0</v>
      </c>
      <c r="BC199" s="1">
        <v>0</v>
      </c>
      <c r="BD199" s="1">
        <v>0</v>
      </c>
      <c r="BE199" s="2">
        <v>0.3</v>
      </c>
      <c r="BF199" s="2">
        <v>37.299999999999997</v>
      </c>
      <c r="BG199" s="2">
        <v>10.9</v>
      </c>
      <c r="BH199" s="2">
        <v>12.7</v>
      </c>
      <c r="BI199" s="1">
        <v>0</v>
      </c>
      <c r="BJ199" s="2">
        <v>0.3</v>
      </c>
      <c r="BK199" s="2">
        <v>0.3</v>
      </c>
      <c r="BL199" s="2">
        <v>0.5</v>
      </c>
      <c r="BM199" s="1">
        <v>0</v>
      </c>
      <c r="BN199" s="2">
        <v>1.7</v>
      </c>
      <c r="BO199" s="2">
        <v>10685</v>
      </c>
      <c r="BP199" s="2">
        <v>1019</v>
      </c>
      <c r="BQ199" s="2">
        <v>51</v>
      </c>
      <c r="BR199" s="2">
        <v>5</v>
      </c>
      <c r="BS199" s="2">
        <v>0.17</v>
      </c>
      <c r="BT199" s="2">
        <v>0.02</v>
      </c>
      <c r="BU199" s="2">
        <v>16094</v>
      </c>
      <c r="BV199" s="2">
        <v>77</v>
      </c>
      <c r="BW199" s="2">
        <v>0.25</v>
      </c>
      <c r="BX199" s="2">
        <v>35936</v>
      </c>
      <c r="BY199" s="2">
        <v>2203</v>
      </c>
      <c r="BZ199" s="2">
        <v>173</v>
      </c>
      <c r="CA199" s="2">
        <v>11</v>
      </c>
      <c r="CB199" s="2">
        <v>0.79</v>
      </c>
      <c r="CC199" s="2">
        <v>0.05</v>
      </c>
      <c r="CD199" s="2">
        <v>1</v>
      </c>
      <c r="CE199" s="2">
        <v>1</v>
      </c>
      <c r="CF199" s="1">
        <v>0</v>
      </c>
      <c r="CG199" s="1">
        <v>0</v>
      </c>
      <c r="CH199" s="2">
        <v>53</v>
      </c>
      <c r="CI199" s="2">
        <v>42</v>
      </c>
      <c r="CJ199" s="2">
        <v>85</v>
      </c>
      <c r="CK199" s="2">
        <v>4</v>
      </c>
      <c r="CL199" s="2">
        <v>12</v>
      </c>
      <c r="CM199" s="1">
        <v>0</v>
      </c>
      <c r="CN199" s="1">
        <v>0</v>
      </c>
      <c r="CO199" s="1">
        <v>0</v>
      </c>
      <c r="CP199" s="2">
        <v>1</v>
      </c>
      <c r="CQ199" s="1">
        <v>0</v>
      </c>
      <c r="CR199" s="2">
        <v>1</v>
      </c>
      <c r="CS199" s="2">
        <v>0.27904000000000001</v>
      </c>
      <c r="CT199" s="2">
        <v>6.8699999999999997E-2</v>
      </c>
      <c r="CU199" s="1" t="s">
        <v>6</v>
      </c>
    </row>
    <row r="200" spans="1:99" s="1" customFormat="1" x14ac:dyDescent="0.25">
      <c r="A200" s="1" t="s">
        <v>1258</v>
      </c>
      <c r="C200" s="1" t="s">
        <v>1259</v>
      </c>
      <c r="D200" s="1">
        <v>1975</v>
      </c>
      <c r="E200" s="1">
        <f t="shared" si="66"/>
        <v>40</v>
      </c>
      <c r="F200" s="1">
        <v>6</v>
      </c>
      <c r="G200" s="1">
        <v>7</v>
      </c>
      <c r="H200" s="1">
        <v>69</v>
      </c>
      <c r="I200" s="1">
        <v>994</v>
      </c>
      <c r="J200" s="1">
        <v>994</v>
      </c>
      <c r="K200" s="1">
        <v>994</v>
      </c>
      <c r="L200" s="1">
        <f t="shared" si="67"/>
        <v>43298540.600000001</v>
      </c>
      <c r="M200" s="1">
        <v>347.76080725999998</v>
      </c>
      <c r="N200" s="1">
        <f t="shared" si="68"/>
        <v>15148460.7642456</v>
      </c>
      <c r="O200" s="1">
        <f t="shared" si="69"/>
        <v>0.54337626134374994</v>
      </c>
      <c r="P200" s="1">
        <f t="shared" si="70"/>
        <v>1407339.3004682036</v>
      </c>
      <c r="Q200" s="1">
        <f t="shared" si="71"/>
        <v>1.4073393004682035</v>
      </c>
      <c r="R200" s="1">
        <v>0</v>
      </c>
      <c r="S200" s="1">
        <f t="shared" si="72"/>
        <v>0</v>
      </c>
      <c r="T200" s="1">
        <f t="shared" si="73"/>
        <v>0</v>
      </c>
      <c r="U200" s="1">
        <f t="shared" si="74"/>
        <v>0</v>
      </c>
      <c r="V200" s="1">
        <v>18248.253175999998</v>
      </c>
      <c r="W200" s="1">
        <f t="shared" si="75"/>
        <v>5.5620675680447995</v>
      </c>
      <c r="X200" s="1">
        <f t="shared" si="76"/>
        <v>3.456109662015344</v>
      </c>
      <c r="Y200" s="1">
        <f t="shared" si="77"/>
        <v>1.322609822414746</v>
      </c>
      <c r="Z200" s="1">
        <f t="shared" si="78"/>
        <v>2.8582798789825619</v>
      </c>
      <c r="AA200" s="1">
        <f t="shared" si="79"/>
        <v>4.5364670821935205</v>
      </c>
      <c r="AB200" s="1">
        <f t="shared" si="80"/>
        <v>1.4291399394912812</v>
      </c>
      <c r="AC200" s="1">
        <v>6</v>
      </c>
      <c r="AD200" s="1">
        <f t="shared" si="81"/>
        <v>0.47637997983042696</v>
      </c>
      <c r="AE200" s="1" t="s">
        <v>2</v>
      </c>
      <c r="AF200" s="1">
        <f t="shared" si="82"/>
        <v>0</v>
      </c>
      <c r="AG200" s="1">
        <f t="shared" si="83"/>
        <v>6.5082757801274607E-2</v>
      </c>
      <c r="AH200" s="1">
        <f t="shared" si="84"/>
        <v>1.1478372623034339</v>
      </c>
      <c r="AI200" s="1">
        <f t="shared" si="85"/>
        <v>43298540.600000001</v>
      </c>
      <c r="AJ200" s="1">
        <f t="shared" si="86"/>
        <v>1226079.1200000001</v>
      </c>
      <c r="AK200" s="1">
        <f t="shared" si="87"/>
        <v>1.2260791200000001</v>
      </c>
      <c r="AL200" s="1" t="s">
        <v>1260</v>
      </c>
      <c r="AM200" s="1" t="s">
        <v>2</v>
      </c>
      <c r="AN200" s="1" t="s">
        <v>1261</v>
      </c>
      <c r="AO200" s="1" t="s">
        <v>1262</v>
      </c>
      <c r="AP200" s="1" t="s">
        <v>2</v>
      </c>
      <c r="AQ200" s="1" t="s">
        <v>2</v>
      </c>
      <c r="AR200" s="1" t="s">
        <v>2</v>
      </c>
      <c r="AS200" s="1">
        <v>0</v>
      </c>
      <c r="AT200" s="1" t="s">
        <v>2</v>
      </c>
      <c r="AU200" s="1" t="s">
        <v>2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  <c r="CC200" s="1">
        <v>0</v>
      </c>
      <c r="CD200" s="1">
        <v>0</v>
      </c>
      <c r="CE200" s="1">
        <v>0</v>
      </c>
      <c r="CF200" s="1">
        <v>0</v>
      </c>
      <c r="CG200" s="1">
        <v>0</v>
      </c>
      <c r="CH200" s="1">
        <v>0</v>
      </c>
      <c r="CI200" s="1">
        <v>0</v>
      </c>
      <c r="CJ200" s="1">
        <v>0</v>
      </c>
      <c r="CK200" s="1">
        <v>0</v>
      </c>
      <c r="CL200" s="1">
        <v>0</v>
      </c>
      <c r="CM200" s="1">
        <v>0</v>
      </c>
      <c r="CN200" s="1">
        <v>0</v>
      </c>
      <c r="CO200" s="1">
        <v>0</v>
      </c>
      <c r="CP200" s="1">
        <v>0</v>
      </c>
      <c r="CQ200" s="1">
        <v>0</v>
      </c>
      <c r="CR200" s="1">
        <v>0</v>
      </c>
      <c r="CS200" s="1">
        <v>0</v>
      </c>
      <c r="CT200" s="1">
        <v>0</v>
      </c>
      <c r="CU200" s="1" t="s">
        <v>6</v>
      </c>
    </row>
    <row r="201" spans="1:99" s="1" customFormat="1" x14ac:dyDescent="0.25">
      <c r="A201" s="1" t="s">
        <v>1263</v>
      </c>
      <c r="B201" s="1" t="s">
        <v>314</v>
      </c>
      <c r="C201" s="1" t="s">
        <v>1264</v>
      </c>
      <c r="D201" s="1">
        <v>1988</v>
      </c>
      <c r="E201" s="1">
        <f t="shared" si="66"/>
        <v>27</v>
      </c>
      <c r="F201" s="1">
        <v>8</v>
      </c>
      <c r="G201" s="1">
        <v>12</v>
      </c>
      <c r="H201" s="1">
        <v>200</v>
      </c>
      <c r="I201" s="1">
        <v>2600</v>
      </c>
      <c r="J201" s="1">
        <v>1200</v>
      </c>
      <c r="K201" s="1">
        <v>2600</v>
      </c>
      <c r="L201" s="1">
        <f t="shared" si="67"/>
        <v>113255740</v>
      </c>
      <c r="M201" s="1">
        <v>670</v>
      </c>
      <c r="N201" s="1">
        <f t="shared" si="68"/>
        <v>29185200</v>
      </c>
      <c r="O201" s="1">
        <f t="shared" si="69"/>
        <v>1.046875</v>
      </c>
      <c r="P201" s="1">
        <f t="shared" si="70"/>
        <v>2711396.2</v>
      </c>
      <c r="Q201" s="1">
        <f t="shared" si="71"/>
        <v>2.7113962000000003</v>
      </c>
      <c r="R201" s="1">
        <v>6</v>
      </c>
      <c r="S201" s="1">
        <f t="shared" si="72"/>
        <v>15.539939999999998</v>
      </c>
      <c r="T201" s="1">
        <f t="shared" si="73"/>
        <v>3840</v>
      </c>
      <c r="U201" s="1">
        <f t="shared" si="74"/>
        <v>167280000</v>
      </c>
      <c r="V201" s="1">
        <v>16127.413283</v>
      </c>
      <c r="W201" s="1">
        <f t="shared" si="75"/>
        <v>4.9156355686583995</v>
      </c>
      <c r="X201" s="1">
        <f t="shared" si="76"/>
        <v>3.0544353113205021</v>
      </c>
      <c r="Y201" s="1">
        <f t="shared" si="77"/>
        <v>0.84212794214707132</v>
      </c>
      <c r="Z201" s="1">
        <f t="shared" si="78"/>
        <v>3.8805881063004537</v>
      </c>
      <c r="AA201" s="1">
        <f t="shared" si="79"/>
        <v>3.3209804568229724</v>
      </c>
      <c r="AB201" s="1">
        <f t="shared" si="80"/>
        <v>1.4552205398626701</v>
      </c>
      <c r="AC201" s="1">
        <v>8</v>
      </c>
      <c r="AD201" s="1">
        <f t="shared" si="81"/>
        <v>0.48507351328755671</v>
      </c>
      <c r="AE201" s="1" t="s">
        <v>2</v>
      </c>
      <c r="AF201" s="1">
        <f t="shared" si="82"/>
        <v>5.7313432835820892</v>
      </c>
      <c r="AG201" s="1">
        <f t="shared" si="83"/>
        <v>6.3659270837381154E-2</v>
      </c>
      <c r="AH201" s="1">
        <f t="shared" si="84"/>
        <v>1.8318066229961845</v>
      </c>
      <c r="AI201" s="1">
        <f t="shared" si="85"/>
        <v>52271880</v>
      </c>
      <c r="AJ201" s="1">
        <f t="shared" si="86"/>
        <v>1480176</v>
      </c>
      <c r="AK201" s="1">
        <f t="shared" si="87"/>
        <v>1.4801759999999999</v>
      </c>
      <c r="AL201" s="1" t="s">
        <v>1265</v>
      </c>
      <c r="AM201" s="1" t="s">
        <v>2</v>
      </c>
      <c r="AN201" s="1" t="s">
        <v>317</v>
      </c>
      <c r="AO201" s="1" t="s">
        <v>1266</v>
      </c>
      <c r="AP201" s="1" t="s">
        <v>2</v>
      </c>
      <c r="AQ201" s="1" t="s">
        <v>2</v>
      </c>
      <c r="AR201" s="1" t="s">
        <v>2</v>
      </c>
      <c r="AS201" s="1">
        <v>0</v>
      </c>
      <c r="AT201" s="1" t="s">
        <v>2</v>
      </c>
      <c r="AU201" s="1" t="s">
        <v>2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  <c r="CC201" s="1">
        <v>0</v>
      </c>
      <c r="CD201" s="1">
        <v>0</v>
      </c>
      <c r="CE201" s="1">
        <v>0</v>
      </c>
      <c r="CF201" s="1">
        <v>0</v>
      </c>
      <c r="CG201" s="1">
        <v>0</v>
      </c>
      <c r="CH201" s="1">
        <v>0</v>
      </c>
      <c r="CI201" s="1">
        <v>0</v>
      </c>
      <c r="CJ201" s="1">
        <v>0</v>
      </c>
      <c r="CK201" s="1">
        <v>0</v>
      </c>
      <c r="CL201" s="1">
        <v>0</v>
      </c>
      <c r="CM201" s="1">
        <v>0</v>
      </c>
      <c r="CN201" s="1">
        <v>0</v>
      </c>
      <c r="CO201" s="1">
        <v>0</v>
      </c>
      <c r="CP201" s="1">
        <v>0</v>
      </c>
      <c r="CQ201" s="1">
        <v>0</v>
      </c>
      <c r="CR201" s="1">
        <v>0</v>
      </c>
      <c r="CS201" s="1">
        <v>0</v>
      </c>
      <c r="CT201" s="1">
        <v>0</v>
      </c>
      <c r="CU201" s="1" t="s">
        <v>17</v>
      </c>
    </row>
    <row r="202" spans="1:99" s="1" customFormat="1" x14ac:dyDescent="0.25">
      <c r="A202" s="1" t="s">
        <v>1267</v>
      </c>
      <c r="C202" s="1" t="s">
        <v>1268</v>
      </c>
      <c r="D202" s="1">
        <v>1942</v>
      </c>
      <c r="E202" s="1">
        <f t="shared" si="66"/>
        <v>73</v>
      </c>
      <c r="F202" s="1">
        <v>15</v>
      </c>
      <c r="G202" s="1">
        <v>20</v>
      </c>
      <c r="H202" s="1">
        <v>1179</v>
      </c>
      <c r="I202" s="1">
        <v>2890</v>
      </c>
      <c r="J202" s="1">
        <v>2890</v>
      </c>
      <c r="K202" s="1">
        <v>2890</v>
      </c>
      <c r="L202" s="1">
        <f t="shared" si="67"/>
        <v>125888111</v>
      </c>
      <c r="M202" s="1">
        <v>476.52768302999999</v>
      </c>
      <c r="N202" s="1">
        <f t="shared" si="68"/>
        <v>20757545.872786801</v>
      </c>
      <c r="O202" s="1">
        <f t="shared" si="69"/>
        <v>0.74457450473437503</v>
      </c>
      <c r="P202" s="1">
        <f t="shared" si="70"/>
        <v>1928440.8193467858</v>
      </c>
      <c r="Q202" s="1">
        <f t="shared" si="71"/>
        <v>1.9284408193467859</v>
      </c>
      <c r="R202" s="1">
        <v>0</v>
      </c>
      <c r="S202" s="1">
        <f t="shared" si="72"/>
        <v>0</v>
      </c>
      <c r="T202" s="1">
        <f t="shared" si="73"/>
        <v>0</v>
      </c>
      <c r="U202" s="1">
        <f t="shared" si="74"/>
        <v>0</v>
      </c>
      <c r="V202" s="1">
        <v>50567.045034000002</v>
      </c>
      <c r="W202" s="1">
        <f t="shared" si="75"/>
        <v>15.412835326363199</v>
      </c>
      <c r="X202" s="1">
        <f t="shared" si="76"/>
        <v>9.5770949271693961</v>
      </c>
      <c r="Y202" s="1">
        <f t="shared" si="77"/>
        <v>3.1309365872874921</v>
      </c>
      <c r="Z202" s="1">
        <f t="shared" si="78"/>
        <v>6.064691451075614</v>
      </c>
      <c r="AA202" s="1">
        <f t="shared" si="79"/>
        <v>4.3236704385822398</v>
      </c>
      <c r="AB202" s="1">
        <f t="shared" si="80"/>
        <v>1.2129382902151229</v>
      </c>
      <c r="AC202" s="1">
        <v>15</v>
      </c>
      <c r="AD202" s="1">
        <f t="shared" si="81"/>
        <v>0.40431276340504091</v>
      </c>
      <c r="AE202" s="1" t="s">
        <v>2</v>
      </c>
      <c r="AF202" s="1">
        <f t="shared" si="82"/>
        <v>0</v>
      </c>
      <c r="AG202" s="1">
        <f t="shared" si="83"/>
        <v>0.11796852675067614</v>
      </c>
      <c r="AH202" s="1">
        <f t="shared" si="84"/>
        <v>0.54097396011901899</v>
      </c>
      <c r="AI202" s="1">
        <f t="shared" si="85"/>
        <v>125888111</v>
      </c>
      <c r="AJ202" s="1">
        <f t="shared" si="86"/>
        <v>3564757.2</v>
      </c>
      <c r="AK202" s="1">
        <f t="shared" si="87"/>
        <v>3.5647572000000003</v>
      </c>
      <c r="AL202" s="1" t="s">
        <v>1269</v>
      </c>
      <c r="AM202" s="1" t="s">
        <v>2</v>
      </c>
      <c r="AN202" s="1" t="s">
        <v>1270</v>
      </c>
      <c r="AO202" s="1" t="s">
        <v>1271</v>
      </c>
      <c r="AP202" s="1" t="s">
        <v>2</v>
      </c>
      <c r="AQ202" s="1" t="s">
        <v>2</v>
      </c>
      <c r="AR202" s="1" t="s">
        <v>2</v>
      </c>
      <c r="AS202" s="1">
        <v>0</v>
      </c>
      <c r="AT202" s="1" t="s">
        <v>2</v>
      </c>
      <c r="AU202" s="1" t="s">
        <v>2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  <c r="CC202" s="1">
        <v>0</v>
      </c>
      <c r="CD202" s="1">
        <v>0</v>
      </c>
      <c r="CE202" s="1">
        <v>0</v>
      </c>
      <c r="CF202" s="1">
        <v>0</v>
      </c>
      <c r="CG202" s="1">
        <v>0</v>
      </c>
      <c r="CH202" s="1">
        <v>0</v>
      </c>
      <c r="CI202" s="1">
        <v>0</v>
      </c>
      <c r="CJ202" s="1">
        <v>0</v>
      </c>
      <c r="CK202" s="1">
        <v>0</v>
      </c>
      <c r="CL202" s="1">
        <v>0</v>
      </c>
      <c r="CM202" s="1">
        <v>0</v>
      </c>
      <c r="CN202" s="1">
        <v>0</v>
      </c>
      <c r="CO202" s="1">
        <v>0</v>
      </c>
      <c r="CP202" s="1">
        <v>0</v>
      </c>
      <c r="CQ202" s="1">
        <v>0</v>
      </c>
      <c r="CR202" s="1">
        <v>0</v>
      </c>
      <c r="CS202" s="1">
        <v>0</v>
      </c>
      <c r="CT202" s="1">
        <v>0</v>
      </c>
      <c r="CU202" s="1" t="s">
        <v>6</v>
      </c>
    </row>
    <row r="203" spans="1:99" s="1" customFormat="1" x14ac:dyDescent="0.25">
      <c r="A203" s="1" t="s">
        <v>1272</v>
      </c>
      <c r="C203" s="1" t="s">
        <v>1273</v>
      </c>
      <c r="D203" s="1">
        <v>1950</v>
      </c>
      <c r="E203" s="1">
        <f t="shared" si="66"/>
        <v>65</v>
      </c>
      <c r="F203" s="1">
        <v>8</v>
      </c>
      <c r="G203" s="1">
        <v>11</v>
      </c>
      <c r="H203" s="1">
        <v>7000</v>
      </c>
      <c r="I203" s="1">
        <v>9000</v>
      </c>
      <c r="J203" s="1">
        <v>4600</v>
      </c>
      <c r="K203" s="1">
        <v>9000</v>
      </c>
      <c r="L203" s="1">
        <f t="shared" si="67"/>
        <v>392039100</v>
      </c>
      <c r="M203" s="1">
        <v>272.55352196000001</v>
      </c>
      <c r="N203" s="1">
        <f t="shared" si="68"/>
        <v>11872431.4165776</v>
      </c>
      <c r="O203" s="1">
        <f t="shared" si="69"/>
        <v>0.42586487806250006</v>
      </c>
      <c r="P203" s="1">
        <f t="shared" si="70"/>
        <v>1102985.9458790456</v>
      </c>
      <c r="Q203" s="1">
        <f t="shared" si="71"/>
        <v>1.1029859458790456</v>
      </c>
      <c r="R203" s="1">
        <v>0</v>
      </c>
      <c r="S203" s="1">
        <f t="shared" si="72"/>
        <v>0</v>
      </c>
      <c r="T203" s="1">
        <f t="shared" si="73"/>
        <v>0</v>
      </c>
      <c r="U203" s="1">
        <f t="shared" si="74"/>
        <v>0</v>
      </c>
      <c r="V203" s="1">
        <v>42410.098739000001</v>
      </c>
      <c r="W203" s="1">
        <f t="shared" si="75"/>
        <v>12.926598095647199</v>
      </c>
      <c r="X203" s="1">
        <f t="shared" si="76"/>
        <v>8.0322182405741671</v>
      </c>
      <c r="Y203" s="1">
        <f t="shared" si="77"/>
        <v>3.4721153757986714</v>
      </c>
      <c r="Z203" s="1">
        <f t="shared" si="78"/>
        <v>33.020961439506969</v>
      </c>
      <c r="AA203" s="1">
        <f t="shared" si="79"/>
        <v>2.2782128780303448</v>
      </c>
      <c r="AB203" s="1">
        <f t="shared" si="80"/>
        <v>12.382860539815113</v>
      </c>
      <c r="AC203" s="1">
        <v>8</v>
      </c>
      <c r="AD203" s="1">
        <f t="shared" si="81"/>
        <v>4.1276201799383712</v>
      </c>
      <c r="AE203" s="1" t="s">
        <v>2</v>
      </c>
      <c r="AF203" s="1">
        <f t="shared" si="82"/>
        <v>0</v>
      </c>
      <c r="AG203" s="1">
        <f t="shared" si="83"/>
        <v>0.84930822071506651</v>
      </c>
      <c r="AH203" s="1">
        <f t="shared" si="84"/>
        <v>0.1943927371760924</v>
      </c>
      <c r="AI203" s="1">
        <f t="shared" si="85"/>
        <v>200375540</v>
      </c>
      <c r="AJ203" s="1">
        <f t="shared" si="86"/>
        <v>5674008</v>
      </c>
      <c r="AK203" s="1">
        <f t="shared" si="87"/>
        <v>5.6740079999999997</v>
      </c>
      <c r="AL203" s="1" t="s">
        <v>1274</v>
      </c>
      <c r="AM203" s="1" t="s">
        <v>2</v>
      </c>
      <c r="AN203" s="1" t="s">
        <v>2</v>
      </c>
      <c r="AO203" s="1" t="s">
        <v>1275</v>
      </c>
      <c r="AP203" s="1" t="s">
        <v>2</v>
      </c>
      <c r="AQ203" s="1" t="s">
        <v>2</v>
      </c>
      <c r="AR203" s="1" t="s">
        <v>2</v>
      </c>
      <c r="AS203" s="1">
        <v>0</v>
      </c>
      <c r="AT203" s="1" t="s">
        <v>2</v>
      </c>
      <c r="AU203" s="1" t="s">
        <v>2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  <c r="CC203" s="1">
        <v>0</v>
      </c>
      <c r="CD203" s="1">
        <v>0</v>
      </c>
      <c r="CE203" s="1">
        <v>0</v>
      </c>
      <c r="CF203" s="1">
        <v>0</v>
      </c>
      <c r="CG203" s="1">
        <v>0</v>
      </c>
      <c r="CH203" s="1">
        <v>0</v>
      </c>
      <c r="CI203" s="1">
        <v>0</v>
      </c>
      <c r="CJ203" s="1">
        <v>0</v>
      </c>
      <c r="CK203" s="1">
        <v>0</v>
      </c>
      <c r="CL203" s="1">
        <v>0</v>
      </c>
      <c r="CM203" s="1">
        <v>0</v>
      </c>
      <c r="CN203" s="1">
        <v>0</v>
      </c>
      <c r="CO203" s="1">
        <v>0</v>
      </c>
      <c r="CP203" s="1">
        <v>0</v>
      </c>
      <c r="CQ203" s="1">
        <v>0</v>
      </c>
      <c r="CR203" s="1">
        <v>0</v>
      </c>
      <c r="CS203" s="1">
        <v>0</v>
      </c>
      <c r="CT203" s="1">
        <v>0</v>
      </c>
      <c r="CU203" s="1" t="s">
        <v>6</v>
      </c>
    </row>
    <row r="204" spans="1:99" s="1" customFormat="1" x14ac:dyDescent="0.25">
      <c r="A204" s="1" t="s">
        <v>1276</v>
      </c>
      <c r="C204" s="1" t="s">
        <v>1277</v>
      </c>
      <c r="D204" s="1">
        <v>1950</v>
      </c>
      <c r="E204" s="1">
        <f t="shared" si="66"/>
        <v>65</v>
      </c>
      <c r="F204" s="1">
        <v>6</v>
      </c>
      <c r="G204" s="1">
        <v>7</v>
      </c>
      <c r="H204" s="1">
        <v>1500</v>
      </c>
      <c r="I204" s="1">
        <v>13000</v>
      </c>
      <c r="J204" s="1">
        <v>7400</v>
      </c>
      <c r="K204" s="1">
        <v>13000</v>
      </c>
      <c r="L204" s="1">
        <f t="shared" si="67"/>
        <v>566278700</v>
      </c>
      <c r="M204" s="1">
        <v>279.85700420000001</v>
      </c>
      <c r="N204" s="1">
        <f t="shared" si="68"/>
        <v>12190571.102952</v>
      </c>
      <c r="O204" s="1">
        <f t="shared" si="69"/>
        <v>0.43727656906250001</v>
      </c>
      <c r="P204" s="1">
        <f t="shared" si="70"/>
        <v>1132542.1160168122</v>
      </c>
      <c r="Q204" s="1">
        <f t="shared" si="71"/>
        <v>1.1325421160168121</v>
      </c>
      <c r="R204" s="1">
        <v>0</v>
      </c>
      <c r="S204" s="1">
        <f t="shared" si="72"/>
        <v>0</v>
      </c>
      <c r="T204" s="1">
        <f t="shared" si="73"/>
        <v>0</v>
      </c>
      <c r="U204" s="1">
        <f t="shared" si="74"/>
        <v>0</v>
      </c>
      <c r="V204" s="1">
        <v>44545.355611999999</v>
      </c>
      <c r="W204" s="1">
        <f t="shared" si="75"/>
        <v>13.577424390537599</v>
      </c>
      <c r="X204" s="1">
        <f t="shared" si="76"/>
        <v>8.4366230807791283</v>
      </c>
      <c r="Y204" s="1">
        <f t="shared" si="77"/>
        <v>3.599026990058801</v>
      </c>
      <c r="Z204" s="1">
        <f t="shared" si="78"/>
        <v>46.452187942439643</v>
      </c>
      <c r="AA204" s="1">
        <f t="shared" si="79"/>
        <v>1.4874883093381153</v>
      </c>
      <c r="AB204" s="1">
        <f t="shared" si="80"/>
        <v>23.226093971219822</v>
      </c>
      <c r="AC204" s="1">
        <v>6</v>
      </c>
      <c r="AD204" s="1">
        <f t="shared" si="81"/>
        <v>7.7420313237399405</v>
      </c>
      <c r="AE204" s="1" t="s">
        <v>2</v>
      </c>
      <c r="AF204" s="1">
        <f t="shared" si="82"/>
        <v>0</v>
      </c>
      <c r="AG204" s="1">
        <f t="shared" si="83"/>
        <v>1.1790700206477338</v>
      </c>
      <c r="AH204" s="1">
        <f t="shared" si="84"/>
        <v>0.12407678429659484</v>
      </c>
      <c r="AI204" s="1">
        <f t="shared" si="85"/>
        <v>322343260</v>
      </c>
      <c r="AJ204" s="1">
        <f t="shared" si="86"/>
        <v>9127752</v>
      </c>
      <c r="AK204" s="1">
        <f t="shared" si="87"/>
        <v>9.1277519999999992</v>
      </c>
      <c r="AL204" s="1" t="s">
        <v>1278</v>
      </c>
      <c r="AM204" s="1" t="s">
        <v>2</v>
      </c>
      <c r="AN204" s="1" t="s">
        <v>1028</v>
      </c>
      <c r="AO204" s="1" t="s">
        <v>1279</v>
      </c>
      <c r="AP204" s="1" t="s">
        <v>2</v>
      </c>
      <c r="AQ204" s="1" t="s">
        <v>2</v>
      </c>
      <c r="AR204" s="1" t="s">
        <v>2</v>
      </c>
      <c r="AS204" s="1">
        <v>0</v>
      </c>
      <c r="AT204" s="1" t="s">
        <v>2</v>
      </c>
      <c r="AU204" s="1" t="s">
        <v>2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  <c r="CC204" s="1">
        <v>0</v>
      </c>
      <c r="CD204" s="1">
        <v>0</v>
      </c>
      <c r="CE204" s="1">
        <v>0</v>
      </c>
      <c r="CF204" s="1">
        <v>0</v>
      </c>
      <c r="CG204" s="1">
        <v>0</v>
      </c>
      <c r="CH204" s="1">
        <v>0</v>
      </c>
      <c r="CI204" s="1">
        <v>0</v>
      </c>
      <c r="CJ204" s="1">
        <v>0</v>
      </c>
      <c r="CK204" s="1">
        <v>0</v>
      </c>
      <c r="CL204" s="1">
        <v>0</v>
      </c>
      <c r="CM204" s="1">
        <v>0</v>
      </c>
      <c r="CN204" s="1">
        <v>0</v>
      </c>
      <c r="CO204" s="1">
        <v>0</v>
      </c>
      <c r="CP204" s="1">
        <v>0</v>
      </c>
      <c r="CQ204" s="1">
        <v>0</v>
      </c>
      <c r="CR204" s="1">
        <v>0</v>
      </c>
      <c r="CS204" s="1">
        <v>0</v>
      </c>
      <c r="CT204" s="1">
        <v>0</v>
      </c>
      <c r="CU204" s="1" t="s">
        <v>6</v>
      </c>
    </row>
    <row r="205" spans="1:99" s="1" customFormat="1" x14ac:dyDescent="0.25">
      <c r="A205" s="1" t="s">
        <v>1280</v>
      </c>
      <c r="C205" s="1" t="s">
        <v>1281</v>
      </c>
      <c r="D205" s="1">
        <v>1975</v>
      </c>
      <c r="E205" s="1">
        <f t="shared" si="66"/>
        <v>40</v>
      </c>
      <c r="F205" s="1">
        <v>8</v>
      </c>
      <c r="G205" s="1">
        <v>10</v>
      </c>
      <c r="H205" s="1">
        <v>7</v>
      </c>
      <c r="I205" s="1">
        <v>70</v>
      </c>
      <c r="J205" s="1">
        <v>10</v>
      </c>
      <c r="K205" s="1">
        <v>70</v>
      </c>
      <c r="L205" s="1">
        <f t="shared" si="67"/>
        <v>3049193</v>
      </c>
      <c r="M205" s="1">
        <v>751.15113454000004</v>
      </c>
      <c r="N205" s="1">
        <f t="shared" si="68"/>
        <v>32720143.420562401</v>
      </c>
      <c r="O205" s="1">
        <f t="shared" si="69"/>
        <v>1.1736736477187502</v>
      </c>
      <c r="P205" s="1">
        <f t="shared" si="70"/>
        <v>3039803.4803245445</v>
      </c>
      <c r="Q205" s="1">
        <f t="shared" si="71"/>
        <v>3.0398034803245446</v>
      </c>
      <c r="R205" s="1">
        <v>0</v>
      </c>
      <c r="S205" s="1">
        <f t="shared" si="72"/>
        <v>0</v>
      </c>
      <c r="T205" s="1">
        <f t="shared" si="73"/>
        <v>0</v>
      </c>
      <c r="U205" s="1">
        <f t="shared" si="74"/>
        <v>0</v>
      </c>
      <c r="V205" s="1">
        <v>73438.149072999993</v>
      </c>
      <c r="W205" s="1">
        <f t="shared" si="75"/>
        <v>22.383947837450396</v>
      </c>
      <c r="X205" s="1">
        <f t="shared" si="76"/>
        <v>13.908744805531761</v>
      </c>
      <c r="Y205" s="1">
        <f t="shared" si="77"/>
        <v>3.6216695549548734</v>
      </c>
      <c r="Z205" s="1">
        <f t="shared" si="78"/>
        <v>9.319008663280455E-2</v>
      </c>
      <c r="AA205" s="1">
        <f t="shared" si="79"/>
        <v>1814.698887493141</v>
      </c>
      <c r="AB205" s="1">
        <f t="shared" si="80"/>
        <v>3.4946282487301708E-2</v>
      </c>
      <c r="AC205" s="1">
        <v>8</v>
      </c>
      <c r="AD205" s="1">
        <f t="shared" si="81"/>
        <v>1.1648760829100569E-2</v>
      </c>
      <c r="AE205" s="1">
        <v>44</v>
      </c>
      <c r="AF205" s="1">
        <f t="shared" si="82"/>
        <v>0</v>
      </c>
      <c r="AG205" s="1">
        <f t="shared" si="83"/>
        <v>1.4438017524859999E-3</v>
      </c>
      <c r="AH205" s="1">
        <f t="shared" si="84"/>
        <v>246.44124593220357</v>
      </c>
      <c r="AI205" s="1">
        <f t="shared" si="85"/>
        <v>435599</v>
      </c>
      <c r="AJ205" s="1">
        <f t="shared" si="86"/>
        <v>12334.8</v>
      </c>
      <c r="AK205" s="1">
        <f t="shared" si="87"/>
        <v>1.23348E-2</v>
      </c>
      <c r="AL205" s="1" t="s">
        <v>1282</v>
      </c>
      <c r="AM205" s="1" t="s">
        <v>2</v>
      </c>
      <c r="AN205" s="1" t="s">
        <v>526</v>
      </c>
      <c r="AO205" s="1" t="s">
        <v>1283</v>
      </c>
      <c r="AP205" s="1" t="s">
        <v>1284</v>
      </c>
      <c r="AQ205" s="1" t="s">
        <v>969</v>
      </c>
      <c r="AR205" s="1" t="s">
        <v>565</v>
      </c>
      <c r="AS205" s="1">
        <v>1</v>
      </c>
      <c r="AT205" s="1" t="s">
        <v>970</v>
      </c>
      <c r="AU205" s="1" t="s">
        <v>971</v>
      </c>
      <c r="AV205" s="1">
        <v>8</v>
      </c>
      <c r="AW205" s="2">
        <v>63</v>
      </c>
      <c r="AX205" s="2">
        <v>35</v>
      </c>
      <c r="AY205" s="2">
        <v>2</v>
      </c>
      <c r="AZ205" s="2">
        <v>13.3</v>
      </c>
      <c r="BA205" s="2">
        <v>18.5</v>
      </c>
      <c r="BB205" s="2">
        <v>0.2</v>
      </c>
      <c r="BC205" s="2">
        <v>0.2</v>
      </c>
      <c r="BD205" s="2">
        <v>0.1</v>
      </c>
      <c r="BE205" s="2">
        <v>0.3</v>
      </c>
      <c r="BF205" s="2">
        <v>39.5</v>
      </c>
      <c r="BG205" s="2">
        <v>4.4000000000000004</v>
      </c>
      <c r="BH205" s="2">
        <v>2.5</v>
      </c>
      <c r="BI205" s="2">
        <v>1.7</v>
      </c>
      <c r="BJ205" s="1">
        <v>0</v>
      </c>
      <c r="BK205" s="2">
        <v>11.2</v>
      </c>
      <c r="BL205" s="2">
        <v>6.9</v>
      </c>
      <c r="BM205" s="1">
        <v>0</v>
      </c>
      <c r="BN205" s="2">
        <v>1.2</v>
      </c>
      <c r="BO205" s="2">
        <v>19787</v>
      </c>
      <c r="BP205" s="2">
        <v>3021</v>
      </c>
      <c r="BQ205" s="2">
        <v>17</v>
      </c>
      <c r="BR205" s="2">
        <v>3</v>
      </c>
      <c r="BS205" s="2">
        <v>0.11</v>
      </c>
      <c r="BT205" s="2">
        <v>0.02</v>
      </c>
      <c r="BU205" s="2">
        <v>36143</v>
      </c>
      <c r="BV205" s="2">
        <v>32</v>
      </c>
      <c r="BW205" s="2">
        <v>0.21</v>
      </c>
      <c r="BX205" s="2">
        <v>34502</v>
      </c>
      <c r="BY205" s="2">
        <v>310</v>
      </c>
      <c r="BZ205" s="2">
        <v>30</v>
      </c>
      <c r="CA205" s="1">
        <v>0</v>
      </c>
      <c r="CB205" s="2">
        <v>0.95</v>
      </c>
      <c r="CC205" s="2">
        <v>0.01</v>
      </c>
      <c r="CD205" s="2">
        <v>8</v>
      </c>
      <c r="CE205" s="2">
        <v>17</v>
      </c>
      <c r="CF205" s="2">
        <v>15</v>
      </c>
      <c r="CG205" s="2">
        <v>9</v>
      </c>
      <c r="CH205" s="2">
        <v>39</v>
      </c>
      <c r="CI205" s="2">
        <v>24</v>
      </c>
      <c r="CJ205" s="2">
        <v>34</v>
      </c>
      <c r="CK205" s="2">
        <v>2</v>
      </c>
      <c r="CL205" s="2">
        <v>4</v>
      </c>
      <c r="CM205" s="2">
        <v>1</v>
      </c>
      <c r="CN205" s="2">
        <v>2</v>
      </c>
      <c r="CO205" s="1">
        <v>0</v>
      </c>
      <c r="CP205" s="1">
        <v>0</v>
      </c>
      <c r="CQ205" s="2">
        <v>12</v>
      </c>
      <c r="CR205" s="2">
        <v>35</v>
      </c>
      <c r="CS205" s="2">
        <v>1.7670000000000002E-2</v>
      </c>
      <c r="CT205" s="1">
        <v>0</v>
      </c>
      <c r="CU205" s="1" t="s">
        <v>6</v>
      </c>
    </row>
    <row r="206" spans="1:99" s="1" customFormat="1" x14ac:dyDescent="0.25">
      <c r="A206" s="1" t="s">
        <v>153</v>
      </c>
      <c r="C206" s="1" t="s">
        <v>1285</v>
      </c>
      <c r="F206" s="1">
        <v>6</v>
      </c>
      <c r="G206" s="1">
        <v>9</v>
      </c>
      <c r="H206" s="1">
        <v>735</v>
      </c>
      <c r="I206" s="1">
        <v>5335</v>
      </c>
      <c r="J206" s="1">
        <v>4365</v>
      </c>
      <c r="K206" s="1">
        <v>5335</v>
      </c>
      <c r="L206" s="1">
        <f t="shared" si="67"/>
        <v>232392066.5</v>
      </c>
      <c r="M206" s="1">
        <v>405.03775665000001</v>
      </c>
      <c r="N206" s="1">
        <f t="shared" si="68"/>
        <v>17643444.679674</v>
      </c>
      <c r="O206" s="1">
        <f t="shared" si="69"/>
        <v>0.6328714947656251</v>
      </c>
      <c r="P206" s="1">
        <f t="shared" si="70"/>
        <v>1639131.095876619</v>
      </c>
      <c r="Q206" s="1">
        <f t="shared" si="71"/>
        <v>1.6391310958766192</v>
      </c>
      <c r="R206" s="1">
        <v>0</v>
      </c>
      <c r="S206" s="1">
        <f t="shared" si="72"/>
        <v>0</v>
      </c>
      <c r="T206" s="1">
        <f t="shared" si="73"/>
        <v>0</v>
      </c>
      <c r="U206" s="1">
        <f t="shared" si="74"/>
        <v>0</v>
      </c>
      <c r="V206" s="1">
        <v>32757.085056</v>
      </c>
      <c r="W206" s="1">
        <f t="shared" si="75"/>
        <v>9.9843595250687986</v>
      </c>
      <c r="X206" s="1">
        <f t="shared" si="76"/>
        <v>6.2039953670960646</v>
      </c>
      <c r="Y206" s="1">
        <f t="shared" si="77"/>
        <v>2.1999269373130361</v>
      </c>
      <c r="Z206" s="1">
        <f t="shared" si="78"/>
        <v>13.1715813277509</v>
      </c>
      <c r="AA206" s="1">
        <f t="shared" si="79"/>
        <v>1.8544018458265257</v>
      </c>
      <c r="AB206" s="1">
        <f t="shared" si="80"/>
        <v>6.58579066387545</v>
      </c>
      <c r="AC206" s="1">
        <v>6</v>
      </c>
      <c r="AD206" s="1">
        <f t="shared" si="81"/>
        <v>2.19526355462515</v>
      </c>
      <c r="AE206" s="1" t="s">
        <v>2</v>
      </c>
      <c r="AF206" s="1">
        <f t="shared" si="82"/>
        <v>0</v>
      </c>
      <c r="AG206" s="1">
        <f t="shared" si="83"/>
        <v>0.27790200248291969</v>
      </c>
      <c r="AH206" s="1">
        <f t="shared" si="84"/>
        <v>0.30443692678667966</v>
      </c>
      <c r="AI206" s="1">
        <f t="shared" si="85"/>
        <v>190138963.5</v>
      </c>
      <c r="AJ206" s="1">
        <f t="shared" si="86"/>
        <v>5384140.2000000002</v>
      </c>
      <c r="AK206" s="1">
        <f t="shared" si="87"/>
        <v>5.3841402</v>
      </c>
      <c r="AL206" s="1" t="s">
        <v>1286</v>
      </c>
      <c r="AM206" s="1" t="s">
        <v>2</v>
      </c>
      <c r="AN206" s="1" t="s">
        <v>156</v>
      </c>
      <c r="AO206" s="1" t="s">
        <v>1287</v>
      </c>
      <c r="AP206" s="1" t="s">
        <v>2</v>
      </c>
      <c r="AQ206" s="1" t="s">
        <v>2</v>
      </c>
      <c r="AR206" s="1" t="s">
        <v>2</v>
      </c>
      <c r="AS206" s="1">
        <v>0</v>
      </c>
      <c r="AT206" s="1" t="s">
        <v>2</v>
      </c>
      <c r="AU206" s="1" t="s">
        <v>2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  <c r="CC206" s="1">
        <v>0</v>
      </c>
      <c r="CD206" s="1">
        <v>0</v>
      </c>
      <c r="CE206" s="1">
        <v>0</v>
      </c>
      <c r="CF206" s="1">
        <v>0</v>
      </c>
      <c r="CG206" s="1">
        <v>0</v>
      </c>
      <c r="CH206" s="1">
        <v>0</v>
      </c>
      <c r="CI206" s="1">
        <v>0</v>
      </c>
      <c r="CJ206" s="1">
        <v>0</v>
      </c>
      <c r="CK206" s="1">
        <v>0</v>
      </c>
      <c r="CL206" s="1">
        <v>0</v>
      </c>
      <c r="CM206" s="1">
        <v>0</v>
      </c>
      <c r="CN206" s="1">
        <v>0</v>
      </c>
      <c r="CO206" s="1">
        <v>0</v>
      </c>
      <c r="CP206" s="1">
        <v>0</v>
      </c>
      <c r="CQ206" s="1">
        <v>0</v>
      </c>
      <c r="CR206" s="1">
        <v>0</v>
      </c>
      <c r="CS206" s="1">
        <v>0</v>
      </c>
      <c r="CT206" s="1">
        <v>0</v>
      </c>
      <c r="CU206" s="1" t="s">
        <v>6</v>
      </c>
    </row>
    <row r="207" spans="1:99" s="1" customFormat="1" x14ac:dyDescent="0.25">
      <c r="A207" s="1" t="s">
        <v>1288</v>
      </c>
      <c r="C207" s="1" t="s">
        <v>1289</v>
      </c>
      <c r="D207" s="1">
        <v>1933</v>
      </c>
      <c r="E207" s="1">
        <f t="shared" ref="E207:E236" si="88">2015-D207</f>
        <v>82</v>
      </c>
      <c r="F207" s="1">
        <v>6</v>
      </c>
      <c r="G207" s="1">
        <v>8</v>
      </c>
      <c r="H207" s="1">
        <v>8</v>
      </c>
      <c r="I207" s="1">
        <v>3200</v>
      </c>
      <c r="J207" s="1">
        <v>1920</v>
      </c>
      <c r="K207" s="1">
        <v>3200</v>
      </c>
      <c r="L207" s="1">
        <f t="shared" si="67"/>
        <v>139391680</v>
      </c>
      <c r="M207" s="1">
        <v>640</v>
      </c>
      <c r="N207" s="1">
        <f t="shared" si="68"/>
        <v>27878400</v>
      </c>
      <c r="O207" s="1">
        <f t="shared" si="69"/>
        <v>1</v>
      </c>
      <c r="P207" s="1">
        <f t="shared" si="70"/>
        <v>2589990.4</v>
      </c>
      <c r="Q207" s="1">
        <f t="shared" si="71"/>
        <v>2.5899904</v>
      </c>
      <c r="R207" s="1">
        <v>0</v>
      </c>
      <c r="S207" s="1">
        <f t="shared" si="72"/>
        <v>0</v>
      </c>
      <c r="T207" s="1">
        <f t="shared" si="73"/>
        <v>0</v>
      </c>
      <c r="U207" s="1">
        <f t="shared" si="74"/>
        <v>0</v>
      </c>
      <c r="V207" s="1">
        <v>55942.359376</v>
      </c>
      <c r="W207" s="1">
        <f t="shared" si="75"/>
        <v>17.051231137804798</v>
      </c>
      <c r="X207" s="1">
        <f t="shared" si="76"/>
        <v>10.595147211658144</v>
      </c>
      <c r="Y207" s="1">
        <f t="shared" si="77"/>
        <v>2.9888323518932469</v>
      </c>
      <c r="Z207" s="1">
        <f t="shared" si="78"/>
        <v>4.9999885215794304</v>
      </c>
      <c r="AA207" s="1">
        <f t="shared" si="79"/>
        <v>7.1998326287738745</v>
      </c>
      <c r="AB207" s="1">
        <f t="shared" si="80"/>
        <v>2.4999942607897152</v>
      </c>
      <c r="AC207" s="1">
        <v>6</v>
      </c>
      <c r="AD207" s="1">
        <f t="shared" si="81"/>
        <v>0.83333142026323836</v>
      </c>
      <c r="AE207" s="1" t="s">
        <v>2</v>
      </c>
      <c r="AF207" s="1">
        <f t="shared" si="82"/>
        <v>0</v>
      </c>
      <c r="AG207" s="1">
        <f t="shared" si="83"/>
        <v>8.3922909767493198E-2</v>
      </c>
      <c r="AH207" s="1">
        <f t="shared" si="84"/>
        <v>1.0936158943260801</v>
      </c>
      <c r="AI207" s="1">
        <f t="shared" si="85"/>
        <v>83635008</v>
      </c>
      <c r="AJ207" s="1">
        <f t="shared" si="86"/>
        <v>2368281.6000000001</v>
      </c>
      <c r="AK207" s="1">
        <f t="shared" si="87"/>
        <v>2.3682816</v>
      </c>
      <c r="AL207" s="1" t="s">
        <v>1290</v>
      </c>
      <c r="AM207" s="1" t="s">
        <v>2</v>
      </c>
      <c r="AN207" s="1" t="s">
        <v>1291</v>
      </c>
      <c r="AO207" s="1" t="s">
        <v>1292</v>
      </c>
      <c r="AP207" s="1" t="s">
        <v>2</v>
      </c>
      <c r="AQ207" s="1" t="s">
        <v>2</v>
      </c>
      <c r="AR207" s="1" t="s">
        <v>2</v>
      </c>
      <c r="AS207" s="1">
        <v>0</v>
      </c>
      <c r="AT207" s="1" t="s">
        <v>2</v>
      </c>
      <c r="AU207" s="1" t="s">
        <v>2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  <c r="CC207" s="1">
        <v>0</v>
      </c>
      <c r="CD207" s="1">
        <v>0</v>
      </c>
      <c r="CE207" s="1">
        <v>0</v>
      </c>
      <c r="CF207" s="1">
        <v>0</v>
      </c>
      <c r="CG207" s="1">
        <v>0</v>
      </c>
      <c r="CH207" s="1">
        <v>0</v>
      </c>
      <c r="CI207" s="1">
        <v>0</v>
      </c>
      <c r="CJ207" s="1">
        <v>0</v>
      </c>
      <c r="CK207" s="1">
        <v>0</v>
      </c>
      <c r="CL207" s="1">
        <v>0</v>
      </c>
      <c r="CM207" s="1">
        <v>0</v>
      </c>
      <c r="CN207" s="1">
        <v>0</v>
      </c>
      <c r="CO207" s="1">
        <v>0</v>
      </c>
      <c r="CP207" s="1">
        <v>0</v>
      </c>
      <c r="CQ207" s="1">
        <v>0</v>
      </c>
      <c r="CR207" s="1">
        <v>0</v>
      </c>
      <c r="CS207" s="1">
        <v>0</v>
      </c>
      <c r="CT207" s="1">
        <v>0</v>
      </c>
      <c r="CU207" s="1" t="s">
        <v>17</v>
      </c>
    </row>
    <row r="208" spans="1:99" s="1" customFormat="1" x14ac:dyDescent="0.25">
      <c r="A208" s="1" t="s">
        <v>1293</v>
      </c>
      <c r="B208" s="1" t="s">
        <v>1294</v>
      </c>
      <c r="C208" s="1" t="s">
        <v>1295</v>
      </c>
      <c r="D208" s="1">
        <v>1888</v>
      </c>
      <c r="E208" s="1">
        <f t="shared" si="88"/>
        <v>127</v>
      </c>
      <c r="F208" s="1">
        <v>8</v>
      </c>
      <c r="G208" s="1">
        <v>11</v>
      </c>
      <c r="H208" s="1">
        <v>2500</v>
      </c>
      <c r="I208" s="1">
        <v>700</v>
      </c>
      <c r="J208" s="1">
        <v>650</v>
      </c>
      <c r="K208" s="1">
        <v>700</v>
      </c>
      <c r="L208" s="1">
        <f t="shared" si="67"/>
        <v>30491930</v>
      </c>
      <c r="M208" s="1">
        <v>1256.6021072999999</v>
      </c>
      <c r="N208" s="1">
        <f t="shared" si="68"/>
        <v>54737587.793987997</v>
      </c>
      <c r="O208" s="1">
        <f t="shared" si="69"/>
        <v>1.96344079265625</v>
      </c>
      <c r="P208" s="1">
        <f t="shared" si="70"/>
        <v>5085292.8039480783</v>
      </c>
      <c r="Q208" s="1">
        <f t="shared" si="71"/>
        <v>5.0852928039480778</v>
      </c>
      <c r="R208" s="1">
        <v>0</v>
      </c>
      <c r="S208" s="1">
        <f t="shared" si="72"/>
        <v>0</v>
      </c>
      <c r="T208" s="1">
        <f t="shared" si="73"/>
        <v>0</v>
      </c>
      <c r="U208" s="1">
        <f t="shared" si="74"/>
        <v>0</v>
      </c>
      <c r="V208" s="1">
        <v>33502.989521000003</v>
      </c>
      <c r="W208" s="1">
        <f t="shared" si="75"/>
        <v>10.2117112060008</v>
      </c>
      <c r="X208" s="1">
        <f t="shared" si="76"/>
        <v>6.3452651973402752</v>
      </c>
      <c r="Y208" s="1">
        <f t="shared" si="77"/>
        <v>1.2774250646456196</v>
      </c>
      <c r="Z208" s="1">
        <f t="shared" si="78"/>
        <v>0.55705651689950841</v>
      </c>
      <c r="AA208" s="1">
        <f t="shared" si="79"/>
        <v>12.736586675348544</v>
      </c>
      <c r="AB208" s="1">
        <f t="shared" si="80"/>
        <v>0.20889619383731567</v>
      </c>
      <c r="AC208" s="1">
        <v>8</v>
      </c>
      <c r="AD208" s="1">
        <f t="shared" si="81"/>
        <v>6.9632064612438552E-2</v>
      </c>
      <c r="AE208" s="1" t="s">
        <v>2</v>
      </c>
      <c r="AF208" s="1">
        <f t="shared" si="82"/>
        <v>0</v>
      </c>
      <c r="AG208" s="1">
        <f t="shared" si="83"/>
        <v>6.672704312798281E-3</v>
      </c>
      <c r="AH208" s="1">
        <f t="shared" si="84"/>
        <v>6.3426463264011996</v>
      </c>
      <c r="AI208" s="1">
        <f t="shared" si="85"/>
        <v>28313935</v>
      </c>
      <c r="AJ208" s="1">
        <f t="shared" si="86"/>
        <v>801762</v>
      </c>
      <c r="AK208" s="1">
        <f t="shared" si="87"/>
        <v>0.80176199999999997</v>
      </c>
      <c r="AL208" s="1" t="s">
        <v>1296</v>
      </c>
      <c r="AM208" s="1" t="s">
        <v>2</v>
      </c>
      <c r="AN208" s="1" t="s">
        <v>1297</v>
      </c>
      <c r="AO208" s="1" t="s">
        <v>1298</v>
      </c>
      <c r="AP208" s="1" t="s">
        <v>2</v>
      </c>
      <c r="AQ208" s="1" t="s">
        <v>2</v>
      </c>
      <c r="AR208" s="1" t="s">
        <v>2</v>
      </c>
      <c r="AS208" s="1">
        <v>0</v>
      </c>
      <c r="AT208" s="1" t="s">
        <v>2</v>
      </c>
      <c r="AU208" s="1" t="s">
        <v>2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  <c r="CC208" s="1">
        <v>0</v>
      </c>
      <c r="CD208" s="1">
        <v>0</v>
      </c>
      <c r="CE208" s="1">
        <v>0</v>
      </c>
      <c r="CF208" s="1">
        <v>0</v>
      </c>
      <c r="CG208" s="1">
        <v>0</v>
      </c>
      <c r="CH208" s="1">
        <v>0</v>
      </c>
      <c r="CI208" s="1">
        <v>0</v>
      </c>
      <c r="CJ208" s="1">
        <v>0</v>
      </c>
      <c r="CK208" s="1">
        <v>0</v>
      </c>
      <c r="CL208" s="1">
        <v>0</v>
      </c>
      <c r="CM208" s="1">
        <v>0</v>
      </c>
      <c r="CN208" s="1">
        <v>0</v>
      </c>
      <c r="CO208" s="1">
        <v>0</v>
      </c>
      <c r="CP208" s="1">
        <v>0</v>
      </c>
      <c r="CQ208" s="1">
        <v>0</v>
      </c>
      <c r="CR208" s="1">
        <v>0</v>
      </c>
      <c r="CS208" s="1">
        <v>0</v>
      </c>
      <c r="CT208" s="1">
        <v>0</v>
      </c>
      <c r="CU208" s="1" t="s">
        <v>6</v>
      </c>
    </row>
    <row r="209" spans="1:99" s="1" customFormat="1" x14ac:dyDescent="0.25">
      <c r="A209" s="1" t="s">
        <v>1299</v>
      </c>
      <c r="B209" s="1" t="s">
        <v>1300</v>
      </c>
      <c r="C209" s="1" t="s">
        <v>1301</v>
      </c>
      <c r="D209" s="1">
        <v>1967</v>
      </c>
      <c r="E209" s="1">
        <f t="shared" si="88"/>
        <v>48</v>
      </c>
      <c r="F209" s="1">
        <v>14</v>
      </c>
      <c r="G209" s="1">
        <v>18</v>
      </c>
      <c r="H209" s="1">
        <v>1790</v>
      </c>
      <c r="I209" s="1">
        <v>2184</v>
      </c>
      <c r="J209" s="1">
        <v>995</v>
      </c>
      <c r="K209" s="1">
        <v>2184</v>
      </c>
      <c r="L209" s="1">
        <f t="shared" si="67"/>
        <v>95134821.600000009</v>
      </c>
      <c r="M209" s="1">
        <v>303.40782039999999</v>
      </c>
      <c r="N209" s="1">
        <f t="shared" si="68"/>
        <v>13216444.656624001</v>
      </c>
      <c r="O209" s="1">
        <f t="shared" si="69"/>
        <v>0.47407471937500001</v>
      </c>
      <c r="P209" s="1">
        <f t="shared" si="70"/>
        <v>1227848.972063944</v>
      </c>
      <c r="Q209" s="1">
        <f t="shared" si="71"/>
        <v>1.2278489720639441</v>
      </c>
      <c r="R209" s="1">
        <v>0</v>
      </c>
      <c r="S209" s="1">
        <f t="shared" si="72"/>
        <v>0</v>
      </c>
      <c r="T209" s="1">
        <f t="shared" si="73"/>
        <v>0</v>
      </c>
      <c r="U209" s="1">
        <f t="shared" si="74"/>
        <v>0</v>
      </c>
      <c r="V209" s="1">
        <v>36070.674637999997</v>
      </c>
      <c r="W209" s="1">
        <f t="shared" si="75"/>
        <v>10.994341629662399</v>
      </c>
      <c r="X209" s="1">
        <f t="shared" si="76"/>
        <v>6.8315693523893719</v>
      </c>
      <c r="Y209" s="1">
        <f t="shared" si="77"/>
        <v>2.7989274629337628</v>
      </c>
      <c r="Z209" s="1">
        <f t="shared" si="78"/>
        <v>7.198215864530483</v>
      </c>
      <c r="AA209" s="1">
        <f t="shared" si="79"/>
        <v>8.9580614015226416</v>
      </c>
      <c r="AB209" s="1">
        <f t="shared" si="80"/>
        <v>1.5424748281136751</v>
      </c>
      <c r="AC209" s="1">
        <v>14</v>
      </c>
      <c r="AD209" s="1">
        <f t="shared" si="81"/>
        <v>0.51415827603789166</v>
      </c>
      <c r="AE209" s="1">
        <v>31.3752</v>
      </c>
      <c r="AF209" s="1">
        <f t="shared" si="82"/>
        <v>0</v>
      </c>
      <c r="AG209" s="1">
        <f t="shared" si="83"/>
        <v>0.1754740880422504</v>
      </c>
      <c r="AH209" s="1">
        <f t="shared" si="84"/>
        <v>1.0004370297053446</v>
      </c>
      <c r="AI209" s="1">
        <f t="shared" si="85"/>
        <v>43342100.5</v>
      </c>
      <c r="AJ209" s="1">
        <f t="shared" si="86"/>
        <v>1227312.6000000001</v>
      </c>
      <c r="AK209" s="1">
        <f t="shared" si="87"/>
        <v>1.2273126000000001</v>
      </c>
      <c r="AL209" s="1" t="s">
        <v>661</v>
      </c>
      <c r="AM209" s="1" t="s">
        <v>2</v>
      </c>
      <c r="AN209" s="1" t="s">
        <v>662</v>
      </c>
      <c r="AO209" s="1" t="s">
        <v>663</v>
      </c>
      <c r="AP209" s="1" t="s">
        <v>664</v>
      </c>
      <c r="AQ209" s="1" t="s">
        <v>391</v>
      </c>
      <c r="AR209" s="1" t="s">
        <v>665</v>
      </c>
      <c r="AS209" s="1">
        <v>1</v>
      </c>
      <c r="AT209" s="1" t="s">
        <v>666</v>
      </c>
      <c r="AU209" s="1" t="s">
        <v>667</v>
      </c>
      <c r="AV209" s="1">
        <v>7</v>
      </c>
      <c r="AW209" s="2">
        <v>100</v>
      </c>
      <c r="AX209" s="1">
        <v>0</v>
      </c>
      <c r="AY209" s="1">
        <v>0</v>
      </c>
      <c r="AZ209" s="2">
        <v>7</v>
      </c>
      <c r="BA209" s="2">
        <v>14.9</v>
      </c>
      <c r="BB209" s="2">
        <v>0.1</v>
      </c>
      <c r="BC209" s="2">
        <v>0.1</v>
      </c>
      <c r="BD209" s="1">
        <v>0</v>
      </c>
      <c r="BE209" s="2">
        <v>0.1</v>
      </c>
      <c r="BF209" s="2">
        <v>6.9</v>
      </c>
      <c r="BG209" s="2">
        <v>0.2</v>
      </c>
      <c r="BH209" s="2">
        <v>0.4</v>
      </c>
      <c r="BI209" s="1">
        <v>0</v>
      </c>
      <c r="BJ209" s="1">
        <v>0</v>
      </c>
      <c r="BK209" s="2">
        <v>26.6</v>
      </c>
      <c r="BL209" s="2">
        <v>43.5</v>
      </c>
      <c r="BM209" s="1">
        <v>0</v>
      </c>
      <c r="BN209" s="2">
        <v>0.1</v>
      </c>
      <c r="BO209" s="2">
        <v>6523</v>
      </c>
      <c r="BP209" s="2">
        <v>2152</v>
      </c>
      <c r="BQ209" s="2">
        <v>7</v>
      </c>
      <c r="BR209" s="2">
        <v>2</v>
      </c>
      <c r="BS209" s="2">
        <v>0.08</v>
      </c>
      <c r="BT209" s="2">
        <v>0.03</v>
      </c>
      <c r="BU209" s="2">
        <v>14431</v>
      </c>
      <c r="BV209" s="2">
        <v>16</v>
      </c>
      <c r="BW209" s="2">
        <v>0.17</v>
      </c>
      <c r="BX209" s="2">
        <v>618947</v>
      </c>
      <c r="BY209" s="2">
        <v>18478</v>
      </c>
      <c r="BZ209" s="2">
        <v>703</v>
      </c>
      <c r="CA209" s="2">
        <v>21</v>
      </c>
      <c r="CB209" s="2">
        <v>22.25</v>
      </c>
      <c r="CC209" s="2">
        <v>0.72</v>
      </c>
      <c r="CD209" s="2">
        <v>1</v>
      </c>
      <c r="CE209" s="2">
        <v>3</v>
      </c>
      <c r="CF209" s="2">
        <v>81</v>
      </c>
      <c r="CG209" s="2">
        <v>42</v>
      </c>
      <c r="CH209" s="2">
        <v>8</v>
      </c>
      <c r="CI209" s="2">
        <v>1</v>
      </c>
      <c r="CJ209" s="2">
        <v>2</v>
      </c>
      <c r="CK209" s="1">
        <v>0</v>
      </c>
      <c r="CL209" s="1">
        <v>0</v>
      </c>
      <c r="CM209" s="1">
        <v>0</v>
      </c>
      <c r="CN209" s="1">
        <v>0</v>
      </c>
      <c r="CO209" s="1">
        <v>0</v>
      </c>
      <c r="CP209" s="1">
        <v>0</v>
      </c>
      <c r="CQ209" s="2">
        <v>9</v>
      </c>
      <c r="CR209" s="2">
        <v>52</v>
      </c>
      <c r="CS209" s="2">
        <v>0.28044000000000002</v>
      </c>
      <c r="CT209" s="2">
        <v>0.23324</v>
      </c>
      <c r="CU209" s="1" t="s">
        <v>6</v>
      </c>
    </row>
    <row r="210" spans="1:99" s="1" customFormat="1" x14ac:dyDescent="0.25">
      <c r="A210" s="1" t="s">
        <v>1302</v>
      </c>
      <c r="C210" s="1" t="s">
        <v>1303</v>
      </c>
      <c r="D210" s="1">
        <v>1978</v>
      </c>
      <c r="E210" s="1">
        <f t="shared" si="88"/>
        <v>37</v>
      </c>
      <c r="F210" s="1">
        <v>14</v>
      </c>
      <c r="G210" s="1">
        <v>14</v>
      </c>
      <c r="H210" s="1">
        <v>30</v>
      </c>
      <c r="I210" s="1">
        <v>3500</v>
      </c>
      <c r="J210" s="1">
        <v>2600</v>
      </c>
      <c r="K210" s="1">
        <v>3500</v>
      </c>
      <c r="L210" s="1">
        <f t="shared" si="67"/>
        <v>152459650</v>
      </c>
      <c r="M210" s="1">
        <v>600</v>
      </c>
      <c r="N210" s="1">
        <f t="shared" si="68"/>
        <v>26136000</v>
      </c>
      <c r="O210" s="1">
        <f t="shared" si="69"/>
        <v>0.9375</v>
      </c>
      <c r="P210" s="1">
        <f t="shared" si="70"/>
        <v>2428116</v>
      </c>
      <c r="Q210" s="1">
        <f t="shared" si="71"/>
        <v>2.4281160000000002</v>
      </c>
      <c r="R210" s="1">
        <v>0</v>
      </c>
      <c r="S210" s="1">
        <f t="shared" si="72"/>
        <v>0</v>
      </c>
      <c r="T210" s="1">
        <f t="shared" si="73"/>
        <v>0</v>
      </c>
      <c r="U210" s="1">
        <f t="shared" si="74"/>
        <v>0</v>
      </c>
      <c r="W210" s="1">
        <f t="shared" si="75"/>
        <v>0</v>
      </c>
      <c r="X210" s="1">
        <f t="shared" si="76"/>
        <v>0</v>
      </c>
      <c r="Y210" s="1">
        <f t="shared" si="77"/>
        <v>0</v>
      </c>
      <c r="Z210" s="1">
        <f t="shared" si="78"/>
        <v>5.8333199418426691</v>
      </c>
      <c r="AA210" s="1">
        <f t="shared" si="79"/>
        <v>0</v>
      </c>
      <c r="AB210" s="1">
        <f t="shared" si="80"/>
        <v>1.2499971303948578</v>
      </c>
      <c r="AC210" s="1">
        <v>14</v>
      </c>
      <c r="AD210" s="1">
        <f t="shared" si="81"/>
        <v>0.41666571013161924</v>
      </c>
      <c r="AE210" s="1" t="s">
        <v>2</v>
      </c>
      <c r="AF210" s="1">
        <f t="shared" si="82"/>
        <v>0</v>
      </c>
      <c r="AG210" s="1">
        <f t="shared" si="83"/>
        <v>0.10112107658948369</v>
      </c>
      <c r="AH210" s="1">
        <f t="shared" si="84"/>
        <v>0.75711869607190163</v>
      </c>
      <c r="AI210" s="1">
        <f t="shared" si="85"/>
        <v>113255740</v>
      </c>
      <c r="AJ210" s="1">
        <f t="shared" si="86"/>
        <v>3207048</v>
      </c>
      <c r="AK210" s="1">
        <f t="shared" si="87"/>
        <v>3.2070479999999999</v>
      </c>
      <c r="AL210" s="1" t="s">
        <v>2</v>
      </c>
      <c r="AM210" s="1" t="s">
        <v>2</v>
      </c>
      <c r="AN210" s="1" t="s">
        <v>2</v>
      </c>
      <c r="AO210" s="1" t="s">
        <v>2</v>
      </c>
      <c r="AP210" s="1" t="s">
        <v>2</v>
      </c>
      <c r="AQ210" s="1" t="s">
        <v>2</v>
      </c>
      <c r="AR210" s="1" t="s">
        <v>2</v>
      </c>
      <c r="AS210" s="1">
        <v>0</v>
      </c>
      <c r="AT210" s="1" t="s">
        <v>2</v>
      </c>
      <c r="AU210" s="1" t="s">
        <v>2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  <c r="CC210" s="1">
        <v>0</v>
      </c>
      <c r="CD210" s="1">
        <v>0</v>
      </c>
      <c r="CE210" s="1">
        <v>0</v>
      </c>
      <c r="CF210" s="1">
        <v>0</v>
      </c>
      <c r="CG210" s="1">
        <v>0</v>
      </c>
      <c r="CH210" s="1">
        <v>0</v>
      </c>
      <c r="CI210" s="1">
        <v>0</v>
      </c>
      <c r="CJ210" s="1">
        <v>0</v>
      </c>
      <c r="CK210" s="1">
        <v>0</v>
      </c>
      <c r="CL210" s="1">
        <v>0</v>
      </c>
      <c r="CM210" s="1">
        <v>0</v>
      </c>
      <c r="CN210" s="1">
        <v>0</v>
      </c>
      <c r="CO210" s="1">
        <v>0</v>
      </c>
      <c r="CP210" s="1">
        <v>0</v>
      </c>
      <c r="CQ210" s="1">
        <v>0</v>
      </c>
      <c r="CR210" s="1">
        <v>0</v>
      </c>
      <c r="CS210" s="1">
        <v>0</v>
      </c>
      <c r="CT210" s="1">
        <v>0</v>
      </c>
      <c r="CU210" s="1" t="s">
        <v>17</v>
      </c>
    </row>
    <row r="211" spans="1:99" s="1" customFormat="1" x14ac:dyDescent="0.25">
      <c r="A211" s="1" t="s">
        <v>1304</v>
      </c>
      <c r="C211" s="1" t="s">
        <v>1305</v>
      </c>
      <c r="D211" s="1">
        <v>1978</v>
      </c>
      <c r="E211" s="1">
        <f t="shared" si="88"/>
        <v>37</v>
      </c>
      <c r="F211" s="1">
        <v>6</v>
      </c>
      <c r="G211" s="1">
        <v>7</v>
      </c>
      <c r="H211" s="1">
        <v>165</v>
      </c>
      <c r="I211" s="1">
        <v>3500</v>
      </c>
      <c r="J211" s="1">
        <v>2600</v>
      </c>
      <c r="K211" s="1">
        <v>3500</v>
      </c>
      <c r="L211" s="1">
        <f t="shared" si="67"/>
        <v>152459650</v>
      </c>
      <c r="M211" s="1">
        <v>600</v>
      </c>
      <c r="N211" s="1">
        <f t="shared" si="68"/>
        <v>26136000</v>
      </c>
      <c r="O211" s="1">
        <f t="shared" si="69"/>
        <v>0.9375</v>
      </c>
      <c r="P211" s="1">
        <f t="shared" si="70"/>
        <v>2428116</v>
      </c>
      <c r="Q211" s="1">
        <f t="shared" si="71"/>
        <v>2.4281160000000002</v>
      </c>
      <c r="R211" s="1">
        <v>0</v>
      </c>
      <c r="S211" s="1">
        <f t="shared" si="72"/>
        <v>0</v>
      </c>
      <c r="T211" s="1">
        <f t="shared" si="73"/>
        <v>0</v>
      </c>
      <c r="U211" s="1">
        <f t="shared" si="74"/>
        <v>0</v>
      </c>
      <c r="W211" s="1">
        <f t="shared" si="75"/>
        <v>0</v>
      </c>
      <c r="X211" s="1">
        <f t="shared" si="76"/>
        <v>0</v>
      </c>
      <c r="Y211" s="1">
        <f t="shared" si="77"/>
        <v>0</v>
      </c>
      <c r="Z211" s="1">
        <f t="shared" si="78"/>
        <v>5.8333199418426691</v>
      </c>
      <c r="AA211" s="1">
        <f t="shared" si="79"/>
        <v>0</v>
      </c>
      <c r="AB211" s="1">
        <f t="shared" si="80"/>
        <v>2.916659970921335</v>
      </c>
      <c r="AC211" s="1">
        <v>6</v>
      </c>
      <c r="AD211" s="1">
        <f t="shared" si="81"/>
        <v>0.97221999030711148</v>
      </c>
      <c r="AE211" s="1" t="s">
        <v>2</v>
      </c>
      <c r="AF211" s="1">
        <f t="shared" si="82"/>
        <v>0</v>
      </c>
      <c r="AG211" s="1">
        <f t="shared" si="83"/>
        <v>0.10112107658948369</v>
      </c>
      <c r="AH211" s="1">
        <f t="shared" si="84"/>
        <v>0.75711869607190163</v>
      </c>
      <c r="AI211" s="1">
        <f t="shared" si="85"/>
        <v>113255740</v>
      </c>
      <c r="AJ211" s="1">
        <f t="shared" si="86"/>
        <v>3207048</v>
      </c>
      <c r="AK211" s="1">
        <f t="shared" si="87"/>
        <v>3.2070479999999999</v>
      </c>
      <c r="AL211" s="1" t="s">
        <v>2</v>
      </c>
      <c r="AM211" s="1" t="s">
        <v>2</v>
      </c>
      <c r="AN211" s="1" t="s">
        <v>2</v>
      </c>
      <c r="AO211" s="1" t="s">
        <v>2</v>
      </c>
      <c r="AP211" s="1" t="s">
        <v>2</v>
      </c>
      <c r="AQ211" s="1" t="s">
        <v>2</v>
      </c>
      <c r="AR211" s="1" t="s">
        <v>2</v>
      </c>
      <c r="AS211" s="1">
        <v>0</v>
      </c>
      <c r="AT211" s="1" t="s">
        <v>2</v>
      </c>
      <c r="AU211" s="1" t="s">
        <v>2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0</v>
      </c>
      <c r="CE211" s="1">
        <v>0</v>
      </c>
      <c r="CF211" s="1">
        <v>0</v>
      </c>
      <c r="CG211" s="1">
        <v>0</v>
      </c>
      <c r="CH211" s="1">
        <v>0</v>
      </c>
      <c r="CI211" s="1">
        <v>0</v>
      </c>
      <c r="CJ211" s="1">
        <v>0</v>
      </c>
      <c r="CK211" s="1">
        <v>0</v>
      </c>
      <c r="CL211" s="1">
        <v>0</v>
      </c>
      <c r="CM211" s="1">
        <v>0</v>
      </c>
      <c r="CN211" s="1">
        <v>0</v>
      </c>
      <c r="CO211" s="1">
        <v>0</v>
      </c>
      <c r="CP211" s="1">
        <v>0</v>
      </c>
      <c r="CQ211" s="1">
        <v>0</v>
      </c>
      <c r="CR211" s="1">
        <v>0</v>
      </c>
      <c r="CS211" s="1">
        <v>0</v>
      </c>
      <c r="CT211" s="1">
        <v>0</v>
      </c>
      <c r="CU211" s="1" t="s">
        <v>17</v>
      </c>
    </row>
    <row r="212" spans="1:99" s="1" customFormat="1" x14ac:dyDescent="0.25">
      <c r="A212" s="1" t="s">
        <v>1306</v>
      </c>
      <c r="B212" s="1" t="s">
        <v>1307</v>
      </c>
      <c r="C212" s="1" t="s">
        <v>1308</v>
      </c>
      <c r="D212" s="1">
        <v>1981</v>
      </c>
      <c r="E212" s="1">
        <f t="shared" si="88"/>
        <v>34</v>
      </c>
      <c r="F212" s="1">
        <v>26</v>
      </c>
      <c r="G212" s="1">
        <v>32</v>
      </c>
      <c r="H212" s="1">
        <v>65</v>
      </c>
      <c r="I212" s="1">
        <v>140</v>
      </c>
      <c r="J212" s="1">
        <v>2</v>
      </c>
      <c r="K212" s="1">
        <v>140</v>
      </c>
      <c r="L212" s="1">
        <f t="shared" si="67"/>
        <v>6098386</v>
      </c>
      <c r="M212" s="1">
        <v>270.28149250000001</v>
      </c>
      <c r="N212" s="1">
        <f t="shared" si="68"/>
        <v>11773461.813300001</v>
      </c>
      <c r="O212" s="1">
        <f t="shared" si="69"/>
        <v>0.42231483203125003</v>
      </c>
      <c r="P212" s="1">
        <f t="shared" si="70"/>
        <v>1093791.3607385501</v>
      </c>
      <c r="Q212" s="1">
        <f t="shared" si="71"/>
        <v>1.0937913607385501</v>
      </c>
      <c r="R212" s="1">
        <v>1.5</v>
      </c>
      <c r="S212" s="1">
        <f t="shared" si="72"/>
        <v>3.8849849999999995</v>
      </c>
      <c r="T212" s="1">
        <f t="shared" si="73"/>
        <v>960</v>
      </c>
      <c r="U212" s="1">
        <f t="shared" si="74"/>
        <v>41820000</v>
      </c>
      <c r="V212" s="1">
        <v>26884.492324999999</v>
      </c>
      <c r="W212" s="1">
        <f t="shared" si="75"/>
        <v>8.1943932606600001</v>
      </c>
      <c r="X212" s="1">
        <f t="shared" si="76"/>
        <v>5.09176153940105</v>
      </c>
      <c r="Y212" s="1">
        <f t="shared" si="77"/>
        <v>2.2102655225766461</v>
      </c>
      <c r="Z212" s="1">
        <f t="shared" si="78"/>
        <v>0.51797730325254898</v>
      </c>
      <c r="AA212" s="1">
        <f t="shared" si="79"/>
        <v>3321.6563141112947</v>
      </c>
      <c r="AB212" s="1">
        <f t="shared" si="80"/>
        <v>5.9766611913755652E-2</v>
      </c>
      <c r="AC212" s="1">
        <v>26</v>
      </c>
      <c r="AD212" s="1">
        <f t="shared" si="81"/>
        <v>1.9922203971251884E-2</v>
      </c>
      <c r="AE212" s="1" t="s">
        <v>2</v>
      </c>
      <c r="AF212" s="1">
        <f t="shared" si="82"/>
        <v>3.5518525190917392</v>
      </c>
      <c r="AG212" s="1">
        <f t="shared" si="83"/>
        <v>1.3378397294694408E-2</v>
      </c>
      <c r="AH212" s="1">
        <f t="shared" si="84"/>
        <v>443.37620421026287</v>
      </c>
      <c r="AI212" s="1">
        <f t="shared" si="85"/>
        <v>87119.8</v>
      </c>
      <c r="AJ212" s="1">
        <f t="shared" si="86"/>
        <v>2466.96</v>
      </c>
      <c r="AK212" s="1">
        <f t="shared" si="87"/>
        <v>2.4669600000000002E-3</v>
      </c>
      <c r="AL212" s="1" t="s">
        <v>1309</v>
      </c>
      <c r="AM212" s="1" t="s">
        <v>2</v>
      </c>
      <c r="AN212" s="1" t="s">
        <v>1310</v>
      </c>
      <c r="AO212" s="1" t="s">
        <v>1311</v>
      </c>
      <c r="AP212" s="1" t="s">
        <v>2</v>
      </c>
      <c r="AQ212" s="1" t="s">
        <v>2</v>
      </c>
      <c r="AR212" s="1" t="s">
        <v>2</v>
      </c>
      <c r="AS212" s="1">
        <v>0</v>
      </c>
      <c r="AT212" s="1" t="s">
        <v>2</v>
      </c>
      <c r="AU212" s="1" t="s">
        <v>2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  <c r="CC212" s="1">
        <v>0</v>
      </c>
      <c r="CD212" s="1">
        <v>0</v>
      </c>
      <c r="CE212" s="1">
        <v>0</v>
      </c>
      <c r="CF212" s="1">
        <v>0</v>
      </c>
      <c r="CG212" s="1">
        <v>0</v>
      </c>
      <c r="CH212" s="1">
        <v>0</v>
      </c>
      <c r="CI212" s="1">
        <v>0</v>
      </c>
      <c r="CJ212" s="1">
        <v>0</v>
      </c>
      <c r="CK212" s="1">
        <v>0</v>
      </c>
      <c r="CL212" s="1">
        <v>0</v>
      </c>
      <c r="CM212" s="1">
        <v>0</v>
      </c>
      <c r="CN212" s="1">
        <v>0</v>
      </c>
      <c r="CO212" s="1">
        <v>0</v>
      </c>
      <c r="CP212" s="1">
        <v>0</v>
      </c>
      <c r="CQ212" s="1">
        <v>0</v>
      </c>
      <c r="CR212" s="1">
        <v>0</v>
      </c>
      <c r="CS212" s="1">
        <v>0</v>
      </c>
      <c r="CT212" s="1">
        <v>0</v>
      </c>
      <c r="CU212" s="1" t="s">
        <v>6</v>
      </c>
    </row>
    <row r="213" spans="1:99" s="1" customFormat="1" x14ac:dyDescent="0.25">
      <c r="A213" s="1" t="s">
        <v>1312</v>
      </c>
      <c r="B213" s="1" t="s">
        <v>1313</v>
      </c>
      <c r="C213" s="1" t="s">
        <v>1314</v>
      </c>
      <c r="D213" s="1">
        <v>1992</v>
      </c>
      <c r="E213" s="1">
        <f t="shared" si="88"/>
        <v>23</v>
      </c>
      <c r="F213" s="1">
        <v>17</v>
      </c>
      <c r="G213" s="1">
        <v>21</v>
      </c>
      <c r="H213" s="1">
        <v>3800</v>
      </c>
      <c r="I213" s="1">
        <v>8300</v>
      </c>
      <c r="J213" s="1">
        <v>1552</v>
      </c>
      <c r="K213" s="1">
        <v>8300</v>
      </c>
      <c r="L213" s="1">
        <f t="shared" si="67"/>
        <v>361547170</v>
      </c>
      <c r="M213" s="1">
        <v>370</v>
      </c>
      <c r="N213" s="1">
        <f t="shared" si="68"/>
        <v>16117200</v>
      </c>
      <c r="O213" s="1">
        <f t="shared" si="69"/>
        <v>0.578125</v>
      </c>
      <c r="P213" s="1">
        <f t="shared" si="70"/>
        <v>1497338.2</v>
      </c>
      <c r="Q213" s="1">
        <f t="shared" si="71"/>
        <v>1.4973382000000002</v>
      </c>
      <c r="R213" s="1">
        <v>24</v>
      </c>
      <c r="S213" s="1">
        <f t="shared" si="72"/>
        <v>62.159759999999991</v>
      </c>
      <c r="T213" s="1">
        <f t="shared" si="73"/>
        <v>15360</v>
      </c>
      <c r="U213" s="1">
        <f t="shared" si="74"/>
        <v>669120000</v>
      </c>
      <c r="V213" s="1">
        <v>32023.988189</v>
      </c>
      <c r="W213" s="1">
        <f t="shared" si="75"/>
        <v>9.7609116000071996</v>
      </c>
      <c r="X213" s="1">
        <f t="shared" si="76"/>
        <v>6.0651512190674666</v>
      </c>
      <c r="Y213" s="1">
        <f t="shared" si="77"/>
        <v>2.2502217520166226</v>
      </c>
      <c r="Z213" s="1">
        <f t="shared" si="78"/>
        <v>22.432380934653661</v>
      </c>
      <c r="AA213" s="1">
        <f t="shared" si="79"/>
        <v>5.0987832514131499</v>
      </c>
      <c r="AB213" s="1">
        <f t="shared" si="80"/>
        <v>3.9586554590565282</v>
      </c>
      <c r="AC213" s="1">
        <v>17</v>
      </c>
      <c r="AD213" s="1">
        <f t="shared" si="81"/>
        <v>1.3195518196855094</v>
      </c>
      <c r="AE213" s="1" t="s">
        <v>2</v>
      </c>
      <c r="AF213" s="1">
        <f t="shared" si="82"/>
        <v>41.513513513513516</v>
      </c>
      <c r="AG213" s="1">
        <f t="shared" si="83"/>
        <v>0.49519473917062273</v>
      </c>
      <c r="AH213" s="1">
        <f t="shared" si="84"/>
        <v>0.78216085225641041</v>
      </c>
      <c r="AI213" s="1">
        <f t="shared" si="85"/>
        <v>67604964.799999997</v>
      </c>
      <c r="AJ213" s="1">
        <f t="shared" si="86"/>
        <v>1914360.96</v>
      </c>
      <c r="AK213" s="1">
        <f t="shared" si="87"/>
        <v>1.91436096</v>
      </c>
      <c r="AL213" s="1" t="s">
        <v>1315</v>
      </c>
      <c r="AM213" s="1" t="s">
        <v>2</v>
      </c>
      <c r="AN213" s="1" t="s">
        <v>1316</v>
      </c>
      <c r="AO213" s="1" t="s">
        <v>1317</v>
      </c>
      <c r="AP213" s="1" t="s">
        <v>2</v>
      </c>
      <c r="AQ213" s="1" t="s">
        <v>2</v>
      </c>
      <c r="AR213" s="1" t="s">
        <v>2</v>
      </c>
      <c r="AS213" s="1">
        <v>0</v>
      </c>
      <c r="AT213" s="1" t="s">
        <v>2</v>
      </c>
      <c r="AU213" s="1" t="s">
        <v>2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  <c r="CC213" s="1">
        <v>0</v>
      </c>
      <c r="CD213" s="1">
        <v>0</v>
      </c>
      <c r="CE213" s="1">
        <v>0</v>
      </c>
      <c r="CF213" s="1">
        <v>0</v>
      </c>
      <c r="CG213" s="1">
        <v>0</v>
      </c>
      <c r="CH213" s="1">
        <v>0</v>
      </c>
      <c r="CI213" s="1">
        <v>0</v>
      </c>
      <c r="CJ213" s="1">
        <v>0</v>
      </c>
      <c r="CK213" s="1">
        <v>0</v>
      </c>
      <c r="CL213" s="1">
        <v>0</v>
      </c>
      <c r="CM213" s="1">
        <v>0</v>
      </c>
      <c r="CN213" s="1">
        <v>0</v>
      </c>
      <c r="CO213" s="1">
        <v>0</v>
      </c>
      <c r="CP213" s="1">
        <v>0</v>
      </c>
      <c r="CQ213" s="1">
        <v>0</v>
      </c>
      <c r="CR213" s="1">
        <v>0</v>
      </c>
      <c r="CS213" s="1">
        <v>0</v>
      </c>
      <c r="CT213" s="1">
        <v>0</v>
      </c>
      <c r="CU213" s="1" t="s">
        <v>17</v>
      </c>
    </row>
    <row r="214" spans="1:99" s="1" customFormat="1" x14ac:dyDescent="0.25">
      <c r="A214" s="1" t="s">
        <v>314</v>
      </c>
      <c r="B214" s="1" t="s">
        <v>1318</v>
      </c>
      <c r="C214" s="1" t="s">
        <v>1319</v>
      </c>
      <c r="D214" s="1">
        <v>1980</v>
      </c>
      <c r="E214" s="1">
        <f t="shared" si="88"/>
        <v>35</v>
      </c>
      <c r="F214" s="1">
        <v>7</v>
      </c>
      <c r="G214" s="1">
        <v>11</v>
      </c>
      <c r="H214" s="1">
        <v>850</v>
      </c>
      <c r="I214" s="1">
        <v>1500</v>
      </c>
      <c r="J214" s="1">
        <v>1000</v>
      </c>
      <c r="K214" s="1">
        <v>1500</v>
      </c>
      <c r="L214" s="1">
        <f t="shared" si="67"/>
        <v>65339850</v>
      </c>
      <c r="M214" s="1">
        <v>480</v>
      </c>
      <c r="N214" s="1">
        <f t="shared" si="68"/>
        <v>20908800</v>
      </c>
      <c r="O214" s="1">
        <f t="shared" si="69"/>
        <v>0.75</v>
      </c>
      <c r="P214" s="1">
        <f t="shared" si="70"/>
        <v>1942492.8</v>
      </c>
      <c r="Q214" s="1">
        <f t="shared" si="71"/>
        <v>1.9424928000000001</v>
      </c>
      <c r="R214" s="1">
        <v>8</v>
      </c>
      <c r="S214" s="1">
        <f t="shared" si="72"/>
        <v>20.719919999999998</v>
      </c>
      <c r="T214" s="1">
        <f t="shared" si="73"/>
        <v>5120</v>
      </c>
      <c r="U214" s="1">
        <f t="shared" si="74"/>
        <v>223040000</v>
      </c>
      <c r="W214" s="1">
        <f t="shared" si="75"/>
        <v>0</v>
      </c>
      <c r="X214" s="1">
        <f t="shared" si="76"/>
        <v>0</v>
      </c>
      <c r="Y214" s="1">
        <f t="shared" si="77"/>
        <v>0</v>
      </c>
      <c r="Z214" s="1">
        <f t="shared" si="78"/>
        <v>3.1249928259871442</v>
      </c>
      <c r="AA214" s="1">
        <f t="shared" si="79"/>
        <v>0</v>
      </c>
      <c r="AB214" s="1">
        <f t="shared" si="80"/>
        <v>1.339282639708776</v>
      </c>
      <c r="AC214" s="1">
        <v>7</v>
      </c>
      <c r="AD214" s="1">
        <f t="shared" si="81"/>
        <v>0.44642754656959205</v>
      </c>
      <c r="AE214" s="1" t="s">
        <v>2</v>
      </c>
      <c r="AF214" s="1">
        <f t="shared" si="82"/>
        <v>10.666666666666666</v>
      </c>
      <c r="AG214" s="1">
        <f t="shared" si="83"/>
        <v>6.0566143181798593E-2</v>
      </c>
      <c r="AH214" s="1">
        <f t="shared" si="84"/>
        <v>1.5748068878295554</v>
      </c>
      <c r="AI214" s="1">
        <f t="shared" si="85"/>
        <v>43559900</v>
      </c>
      <c r="AJ214" s="1">
        <f t="shared" si="86"/>
        <v>1233480</v>
      </c>
      <c r="AK214" s="1">
        <f t="shared" si="87"/>
        <v>1.2334799999999999</v>
      </c>
      <c r="AL214" s="1" t="s">
        <v>2</v>
      </c>
      <c r="AM214" s="1" t="s">
        <v>2</v>
      </c>
      <c r="AN214" s="1" t="s">
        <v>2</v>
      </c>
      <c r="AO214" s="1" t="s">
        <v>2</v>
      </c>
      <c r="AP214" s="1" t="s">
        <v>2</v>
      </c>
      <c r="AQ214" s="1" t="s">
        <v>2</v>
      </c>
      <c r="AR214" s="1" t="s">
        <v>2</v>
      </c>
      <c r="AS214" s="1">
        <v>0</v>
      </c>
      <c r="AT214" s="1" t="s">
        <v>2</v>
      </c>
      <c r="AU214" s="1" t="s">
        <v>2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  <c r="CC214" s="1">
        <v>0</v>
      </c>
      <c r="CD214" s="1">
        <v>0</v>
      </c>
      <c r="CE214" s="1">
        <v>0</v>
      </c>
      <c r="CF214" s="1">
        <v>0</v>
      </c>
      <c r="CG214" s="1">
        <v>0</v>
      </c>
      <c r="CH214" s="1">
        <v>0</v>
      </c>
      <c r="CI214" s="1">
        <v>0</v>
      </c>
      <c r="CJ214" s="1">
        <v>0</v>
      </c>
      <c r="CK214" s="1">
        <v>0</v>
      </c>
      <c r="CL214" s="1">
        <v>0</v>
      </c>
      <c r="CM214" s="1">
        <v>0</v>
      </c>
      <c r="CN214" s="1">
        <v>0</v>
      </c>
      <c r="CO214" s="1">
        <v>0</v>
      </c>
      <c r="CP214" s="1">
        <v>0</v>
      </c>
      <c r="CQ214" s="1">
        <v>0</v>
      </c>
      <c r="CR214" s="1">
        <v>0</v>
      </c>
      <c r="CS214" s="1">
        <v>0</v>
      </c>
      <c r="CT214" s="1">
        <v>0</v>
      </c>
      <c r="CU214" s="1" t="s">
        <v>17</v>
      </c>
    </row>
    <row r="215" spans="1:99" s="1" customFormat="1" x14ac:dyDescent="0.25">
      <c r="A215" s="1" t="s">
        <v>1320</v>
      </c>
      <c r="C215" s="1" t="s">
        <v>1321</v>
      </c>
      <c r="D215" s="1">
        <v>1980</v>
      </c>
      <c r="E215" s="1">
        <f t="shared" si="88"/>
        <v>35</v>
      </c>
      <c r="F215" s="1">
        <v>13</v>
      </c>
      <c r="G215" s="1">
        <v>17</v>
      </c>
      <c r="H215" s="1">
        <v>300</v>
      </c>
      <c r="I215" s="1">
        <v>4500</v>
      </c>
      <c r="J215" s="1">
        <v>2000</v>
      </c>
      <c r="K215" s="1">
        <v>4500</v>
      </c>
      <c r="L215" s="1">
        <f t="shared" si="67"/>
        <v>196019550</v>
      </c>
      <c r="M215" s="1">
        <v>700</v>
      </c>
      <c r="N215" s="1">
        <f t="shared" si="68"/>
        <v>30492000</v>
      </c>
      <c r="O215" s="1">
        <f t="shared" si="69"/>
        <v>1.09375</v>
      </c>
      <c r="P215" s="1">
        <f t="shared" si="70"/>
        <v>2832802</v>
      </c>
      <c r="Q215" s="1">
        <f t="shared" si="71"/>
        <v>2.832802</v>
      </c>
      <c r="R215" s="1">
        <v>10</v>
      </c>
      <c r="S215" s="1">
        <f t="shared" si="72"/>
        <v>25.899899999999999</v>
      </c>
      <c r="T215" s="1">
        <f t="shared" si="73"/>
        <v>6400</v>
      </c>
      <c r="U215" s="1">
        <f t="shared" si="74"/>
        <v>278800000</v>
      </c>
      <c r="W215" s="1">
        <f t="shared" si="75"/>
        <v>0</v>
      </c>
      <c r="X215" s="1">
        <f t="shared" si="76"/>
        <v>0</v>
      </c>
      <c r="Y215" s="1">
        <f t="shared" si="77"/>
        <v>0</v>
      </c>
      <c r="Z215" s="1">
        <f t="shared" si="78"/>
        <v>6.4285566706021253</v>
      </c>
      <c r="AA215" s="1">
        <f t="shared" si="79"/>
        <v>0</v>
      </c>
      <c r="AB215" s="1">
        <f t="shared" si="80"/>
        <v>1.4835130778312595</v>
      </c>
      <c r="AC215" s="1">
        <v>13</v>
      </c>
      <c r="AD215" s="1">
        <f t="shared" si="81"/>
        <v>0.49450435927708658</v>
      </c>
      <c r="AE215" s="1" t="s">
        <v>2</v>
      </c>
      <c r="AF215" s="1">
        <f t="shared" si="82"/>
        <v>9.1428571428571423</v>
      </c>
      <c r="AG215" s="1">
        <f t="shared" si="83"/>
        <v>0.10317297881077377</v>
      </c>
      <c r="AH215" s="1">
        <f t="shared" si="84"/>
        <v>1.1482966890423842</v>
      </c>
      <c r="AI215" s="1">
        <f t="shared" si="85"/>
        <v>87119800</v>
      </c>
      <c r="AJ215" s="1">
        <f t="shared" si="86"/>
        <v>2466960</v>
      </c>
      <c r="AK215" s="1">
        <f t="shared" si="87"/>
        <v>2.4669599999999998</v>
      </c>
      <c r="AL215" s="1" t="s">
        <v>2</v>
      </c>
      <c r="AM215" s="1" t="s">
        <v>2</v>
      </c>
      <c r="AN215" s="1" t="s">
        <v>2</v>
      </c>
      <c r="AO215" s="1" t="s">
        <v>2</v>
      </c>
      <c r="AP215" s="1" t="s">
        <v>2</v>
      </c>
      <c r="AQ215" s="1" t="s">
        <v>2</v>
      </c>
      <c r="AR215" s="1" t="s">
        <v>2</v>
      </c>
      <c r="AS215" s="1">
        <v>0</v>
      </c>
      <c r="AT215" s="1" t="s">
        <v>2</v>
      </c>
      <c r="AU215" s="1" t="s">
        <v>2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  <c r="CC215" s="1">
        <v>0</v>
      </c>
      <c r="CD215" s="1">
        <v>0</v>
      </c>
      <c r="CE215" s="1">
        <v>0</v>
      </c>
      <c r="CF215" s="1">
        <v>0</v>
      </c>
      <c r="CG215" s="1">
        <v>0</v>
      </c>
      <c r="CH215" s="1">
        <v>0</v>
      </c>
      <c r="CI215" s="1">
        <v>0</v>
      </c>
      <c r="CJ215" s="1">
        <v>0</v>
      </c>
      <c r="CK215" s="1">
        <v>0</v>
      </c>
      <c r="CL215" s="1">
        <v>0</v>
      </c>
      <c r="CM215" s="1">
        <v>0</v>
      </c>
      <c r="CN215" s="1">
        <v>0</v>
      </c>
      <c r="CO215" s="1">
        <v>0</v>
      </c>
      <c r="CP215" s="1">
        <v>0</v>
      </c>
      <c r="CQ215" s="1">
        <v>0</v>
      </c>
      <c r="CR215" s="1">
        <v>0</v>
      </c>
      <c r="CS215" s="1">
        <v>0</v>
      </c>
      <c r="CT215" s="1">
        <v>0</v>
      </c>
      <c r="CU215" s="1" t="s">
        <v>17</v>
      </c>
    </row>
    <row r="216" spans="1:99" s="1" customFormat="1" x14ac:dyDescent="0.25">
      <c r="A216" s="1" t="s">
        <v>1322</v>
      </c>
      <c r="C216" s="1" t="s">
        <v>1323</v>
      </c>
      <c r="D216" s="1">
        <v>1988</v>
      </c>
      <c r="E216" s="1">
        <f t="shared" si="88"/>
        <v>27</v>
      </c>
      <c r="F216" s="1">
        <v>10</v>
      </c>
      <c r="G216" s="1">
        <v>14</v>
      </c>
      <c r="H216" s="1">
        <v>600</v>
      </c>
      <c r="I216" s="1">
        <v>15000</v>
      </c>
      <c r="J216" s="1">
        <v>5500</v>
      </c>
      <c r="K216" s="1">
        <v>15000</v>
      </c>
      <c r="L216" s="1">
        <f t="shared" si="67"/>
        <v>653398500</v>
      </c>
      <c r="M216" s="1">
        <v>2000</v>
      </c>
      <c r="N216" s="1">
        <f t="shared" si="68"/>
        <v>87120000</v>
      </c>
      <c r="O216" s="1">
        <f t="shared" si="69"/>
        <v>3.125</v>
      </c>
      <c r="P216" s="1">
        <f t="shared" si="70"/>
        <v>8093720</v>
      </c>
      <c r="Q216" s="1">
        <f t="shared" si="71"/>
        <v>8.0937200000000011</v>
      </c>
      <c r="R216" s="1">
        <v>40</v>
      </c>
      <c r="S216" s="1">
        <f t="shared" si="72"/>
        <v>103.5996</v>
      </c>
      <c r="T216" s="1">
        <f t="shared" si="73"/>
        <v>25600</v>
      </c>
      <c r="U216" s="1">
        <f t="shared" si="74"/>
        <v>1115200000</v>
      </c>
      <c r="W216" s="1">
        <f t="shared" si="75"/>
        <v>0</v>
      </c>
      <c r="X216" s="1">
        <f t="shared" si="76"/>
        <v>0</v>
      </c>
      <c r="Y216" s="1">
        <f t="shared" si="77"/>
        <v>0</v>
      </c>
      <c r="Z216" s="1">
        <f t="shared" si="78"/>
        <v>7.4999827823691456</v>
      </c>
      <c r="AA216" s="1">
        <f t="shared" si="79"/>
        <v>0</v>
      </c>
      <c r="AB216" s="1">
        <f t="shared" si="80"/>
        <v>2.2499948347107437</v>
      </c>
      <c r="AC216" s="1">
        <v>10</v>
      </c>
      <c r="AD216" s="1">
        <f t="shared" si="81"/>
        <v>0.74999827823691456</v>
      </c>
      <c r="AE216" s="1" t="s">
        <v>2</v>
      </c>
      <c r="AF216" s="1">
        <f t="shared" si="82"/>
        <v>12.8</v>
      </c>
      <c r="AG216" s="1">
        <f t="shared" si="83"/>
        <v>7.1210950312201413E-2</v>
      </c>
      <c r="AH216" s="1">
        <f t="shared" si="84"/>
        <v>1.1930355210829966</v>
      </c>
      <c r="AI216" s="1">
        <f t="shared" si="85"/>
        <v>239579450</v>
      </c>
      <c r="AJ216" s="1">
        <f t="shared" si="86"/>
        <v>6784140</v>
      </c>
      <c r="AK216" s="1">
        <f t="shared" si="87"/>
        <v>6.7841399999999998</v>
      </c>
      <c r="AL216" s="1" t="s">
        <v>2</v>
      </c>
      <c r="AM216" s="1" t="s">
        <v>2</v>
      </c>
      <c r="AN216" s="1" t="s">
        <v>2</v>
      </c>
      <c r="AO216" s="1" t="s">
        <v>2</v>
      </c>
      <c r="AP216" s="1" t="s">
        <v>2</v>
      </c>
      <c r="AQ216" s="1" t="s">
        <v>2</v>
      </c>
      <c r="AR216" s="1" t="s">
        <v>2</v>
      </c>
      <c r="AS216" s="1">
        <v>0</v>
      </c>
      <c r="AT216" s="1" t="s">
        <v>2</v>
      </c>
      <c r="AU216" s="1" t="s">
        <v>2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  <c r="CC216" s="1">
        <v>0</v>
      </c>
      <c r="CD216" s="1">
        <v>0</v>
      </c>
      <c r="CE216" s="1">
        <v>0</v>
      </c>
      <c r="CF216" s="1">
        <v>0</v>
      </c>
      <c r="CG216" s="1">
        <v>0</v>
      </c>
      <c r="CH216" s="1">
        <v>0</v>
      </c>
      <c r="CI216" s="1">
        <v>0</v>
      </c>
      <c r="CJ216" s="1">
        <v>0</v>
      </c>
      <c r="CK216" s="1">
        <v>0</v>
      </c>
      <c r="CL216" s="1">
        <v>0</v>
      </c>
      <c r="CM216" s="1">
        <v>0</v>
      </c>
      <c r="CN216" s="1">
        <v>0</v>
      </c>
      <c r="CO216" s="1">
        <v>0</v>
      </c>
      <c r="CP216" s="1">
        <v>0</v>
      </c>
      <c r="CQ216" s="1">
        <v>0</v>
      </c>
      <c r="CR216" s="1">
        <v>0</v>
      </c>
      <c r="CS216" s="1">
        <v>0</v>
      </c>
      <c r="CT216" s="1">
        <v>0</v>
      </c>
      <c r="CU216" s="1" t="s">
        <v>17</v>
      </c>
    </row>
    <row r="217" spans="1:99" s="1" customFormat="1" x14ac:dyDescent="0.25">
      <c r="A217" s="1" t="s">
        <v>314</v>
      </c>
      <c r="C217" s="1" t="s">
        <v>1324</v>
      </c>
      <c r="D217" s="1">
        <v>1968</v>
      </c>
      <c r="E217" s="1">
        <f t="shared" si="88"/>
        <v>47</v>
      </c>
      <c r="F217" s="1">
        <v>6</v>
      </c>
      <c r="G217" s="1">
        <v>9</v>
      </c>
      <c r="H217" s="1">
        <v>100</v>
      </c>
      <c r="I217" s="1">
        <v>2300</v>
      </c>
      <c r="J217" s="1">
        <v>800</v>
      </c>
      <c r="K217" s="1">
        <v>2300</v>
      </c>
      <c r="L217" s="1">
        <f t="shared" si="67"/>
        <v>100187770</v>
      </c>
      <c r="M217" s="1">
        <v>260.27529678000002</v>
      </c>
      <c r="N217" s="1">
        <f t="shared" si="68"/>
        <v>11337591.9277368</v>
      </c>
      <c r="O217" s="1">
        <f t="shared" si="69"/>
        <v>0.40668015121875006</v>
      </c>
      <c r="P217" s="1">
        <f t="shared" si="70"/>
        <v>1053297.6875271108</v>
      </c>
      <c r="Q217" s="1">
        <f t="shared" si="71"/>
        <v>1.0532976875271109</v>
      </c>
      <c r="R217" s="1">
        <v>0</v>
      </c>
      <c r="S217" s="1">
        <f t="shared" si="72"/>
        <v>0</v>
      </c>
      <c r="T217" s="1">
        <f t="shared" si="73"/>
        <v>0</v>
      </c>
      <c r="U217" s="1">
        <f t="shared" si="74"/>
        <v>0</v>
      </c>
      <c r="V217" s="1">
        <v>24093.477148000002</v>
      </c>
      <c r="W217" s="1">
        <f t="shared" si="75"/>
        <v>7.3436918347104001</v>
      </c>
      <c r="X217" s="1">
        <f t="shared" si="76"/>
        <v>4.5631600109683124</v>
      </c>
      <c r="Y217" s="1">
        <f t="shared" si="77"/>
        <v>2.0185233142981622</v>
      </c>
      <c r="Z217" s="1">
        <f t="shared" si="78"/>
        <v>8.8367768604280137</v>
      </c>
      <c r="AA217" s="1">
        <f t="shared" si="79"/>
        <v>7.4420459135032591</v>
      </c>
      <c r="AB217" s="1">
        <f t="shared" si="80"/>
        <v>4.4183884302140068</v>
      </c>
      <c r="AC217" s="1">
        <v>6</v>
      </c>
      <c r="AD217" s="1">
        <f t="shared" si="81"/>
        <v>1.472796143404669</v>
      </c>
      <c r="AE217" s="1" t="s">
        <v>2</v>
      </c>
      <c r="AF217" s="1">
        <f t="shared" si="82"/>
        <v>0</v>
      </c>
      <c r="AG217" s="1">
        <f t="shared" si="83"/>
        <v>0.23258351325669205</v>
      </c>
      <c r="AH217" s="1">
        <f t="shared" si="84"/>
        <v>1.0674045054714212</v>
      </c>
      <c r="AI217" s="1">
        <f t="shared" si="85"/>
        <v>34847920</v>
      </c>
      <c r="AJ217" s="1">
        <f t="shared" si="86"/>
        <v>986784</v>
      </c>
      <c r="AK217" s="1">
        <f t="shared" si="87"/>
        <v>0.98678399999999999</v>
      </c>
      <c r="AL217" s="1" t="s">
        <v>1325</v>
      </c>
      <c r="AM217" s="1" t="s">
        <v>2</v>
      </c>
      <c r="AN217" s="1" t="s">
        <v>317</v>
      </c>
      <c r="AO217" s="1" t="s">
        <v>1326</v>
      </c>
      <c r="AP217" s="1" t="s">
        <v>2</v>
      </c>
      <c r="AQ217" s="1" t="s">
        <v>2</v>
      </c>
      <c r="AR217" s="1" t="s">
        <v>2</v>
      </c>
      <c r="AS217" s="1">
        <v>0</v>
      </c>
      <c r="AT217" s="1" t="s">
        <v>2</v>
      </c>
      <c r="AU217" s="1" t="s">
        <v>2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  <c r="CC217" s="1">
        <v>0</v>
      </c>
      <c r="CD217" s="1">
        <v>0</v>
      </c>
      <c r="CE217" s="1">
        <v>0</v>
      </c>
      <c r="CF217" s="1">
        <v>0</v>
      </c>
      <c r="CG217" s="1">
        <v>0</v>
      </c>
      <c r="CH217" s="1">
        <v>0</v>
      </c>
      <c r="CI217" s="1">
        <v>0</v>
      </c>
      <c r="CJ217" s="1">
        <v>0</v>
      </c>
      <c r="CK217" s="1">
        <v>0</v>
      </c>
      <c r="CL217" s="1">
        <v>0</v>
      </c>
      <c r="CM217" s="1">
        <v>0</v>
      </c>
      <c r="CN217" s="1">
        <v>0</v>
      </c>
      <c r="CO217" s="1">
        <v>0</v>
      </c>
      <c r="CP217" s="1">
        <v>0</v>
      </c>
      <c r="CQ217" s="1">
        <v>0</v>
      </c>
      <c r="CR217" s="1">
        <v>0</v>
      </c>
      <c r="CS217" s="1">
        <v>0</v>
      </c>
      <c r="CT217" s="1">
        <v>0</v>
      </c>
      <c r="CU217" s="1" t="s">
        <v>6</v>
      </c>
    </row>
    <row r="218" spans="1:99" s="1" customFormat="1" x14ac:dyDescent="0.25">
      <c r="A218" s="1" t="s">
        <v>1327</v>
      </c>
      <c r="B218" s="1" t="s">
        <v>1328</v>
      </c>
      <c r="C218" s="1" t="s">
        <v>1329</v>
      </c>
      <c r="D218" s="1">
        <v>1978</v>
      </c>
      <c r="E218" s="1">
        <f t="shared" si="88"/>
        <v>37</v>
      </c>
      <c r="F218" s="1">
        <v>50</v>
      </c>
      <c r="G218" s="1">
        <v>54</v>
      </c>
      <c r="H218" s="1">
        <v>1000</v>
      </c>
      <c r="I218" s="1">
        <v>30000</v>
      </c>
      <c r="J218" s="1">
        <v>10000</v>
      </c>
      <c r="K218" s="1">
        <v>30000</v>
      </c>
      <c r="L218" s="1">
        <f t="shared" si="67"/>
        <v>1306797000</v>
      </c>
      <c r="M218" s="1">
        <v>2500</v>
      </c>
      <c r="N218" s="1">
        <f t="shared" si="68"/>
        <v>108900000</v>
      </c>
      <c r="O218" s="1">
        <f t="shared" si="69"/>
        <v>3.90625</v>
      </c>
      <c r="P218" s="1">
        <f t="shared" si="70"/>
        <v>10117150</v>
      </c>
      <c r="Q218" s="1">
        <f t="shared" si="71"/>
        <v>10.117150000000001</v>
      </c>
      <c r="R218" s="1">
        <v>5</v>
      </c>
      <c r="S218" s="1">
        <f t="shared" si="72"/>
        <v>12.949949999999999</v>
      </c>
      <c r="T218" s="1">
        <f t="shared" si="73"/>
        <v>3200</v>
      </c>
      <c r="U218" s="1">
        <f t="shared" si="74"/>
        <v>139400000</v>
      </c>
      <c r="W218" s="1">
        <f t="shared" si="75"/>
        <v>0</v>
      </c>
      <c r="X218" s="1">
        <f t="shared" si="76"/>
        <v>0</v>
      </c>
      <c r="Y218" s="1">
        <f t="shared" si="77"/>
        <v>0</v>
      </c>
      <c r="Z218" s="1">
        <f t="shared" si="78"/>
        <v>11.999972451790633</v>
      </c>
      <c r="AA218" s="1">
        <f t="shared" si="79"/>
        <v>0</v>
      </c>
      <c r="AB218" s="1">
        <f t="shared" si="80"/>
        <v>0.71999834710743793</v>
      </c>
      <c r="AC218" s="1">
        <v>50</v>
      </c>
      <c r="AD218" s="1">
        <f t="shared" si="81"/>
        <v>0.23999944903581266</v>
      </c>
      <c r="AE218" s="1" t="s">
        <v>2</v>
      </c>
      <c r="AF218" s="1">
        <f t="shared" si="82"/>
        <v>1.28</v>
      </c>
      <c r="AG218" s="1">
        <f t="shared" si="83"/>
        <v>0.10190881640988306</v>
      </c>
      <c r="AH218" s="1">
        <f t="shared" si="84"/>
        <v>0.82021192074456006</v>
      </c>
      <c r="AI218" s="1">
        <f t="shared" si="85"/>
        <v>435599000</v>
      </c>
      <c r="AJ218" s="1">
        <f t="shared" si="86"/>
        <v>12334800</v>
      </c>
      <c r="AK218" s="1">
        <f t="shared" si="87"/>
        <v>12.3348</v>
      </c>
      <c r="AL218" s="1" t="s">
        <v>2</v>
      </c>
      <c r="AM218" s="1" t="s">
        <v>2</v>
      </c>
      <c r="AN218" s="1" t="s">
        <v>2</v>
      </c>
      <c r="AO218" s="1" t="s">
        <v>2</v>
      </c>
      <c r="AP218" s="1" t="s">
        <v>2</v>
      </c>
      <c r="AQ218" s="1" t="s">
        <v>2</v>
      </c>
      <c r="AR218" s="1" t="s">
        <v>2</v>
      </c>
      <c r="AS218" s="1">
        <v>0</v>
      </c>
      <c r="AT218" s="1" t="s">
        <v>2</v>
      </c>
      <c r="AU218" s="1" t="s">
        <v>2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  <c r="CC218" s="1">
        <v>0</v>
      </c>
      <c r="CD218" s="1">
        <v>0</v>
      </c>
      <c r="CE218" s="1">
        <v>0</v>
      </c>
      <c r="CF218" s="1">
        <v>0</v>
      </c>
      <c r="CG218" s="1">
        <v>0</v>
      </c>
      <c r="CH218" s="1">
        <v>0</v>
      </c>
      <c r="CI218" s="1">
        <v>0</v>
      </c>
      <c r="CJ218" s="1">
        <v>0</v>
      </c>
      <c r="CK218" s="1">
        <v>0</v>
      </c>
      <c r="CL218" s="1">
        <v>0</v>
      </c>
      <c r="CM218" s="1">
        <v>0</v>
      </c>
      <c r="CN218" s="1">
        <v>0</v>
      </c>
      <c r="CO218" s="1">
        <v>0</v>
      </c>
      <c r="CP218" s="1">
        <v>0</v>
      </c>
      <c r="CQ218" s="1">
        <v>0</v>
      </c>
      <c r="CR218" s="1">
        <v>0</v>
      </c>
      <c r="CS218" s="1">
        <v>0</v>
      </c>
      <c r="CT218" s="1">
        <v>0</v>
      </c>
      <c r="CU218" s="1" t="s">
        <v>17</v>
      </c>
    </row>
    <row r="219" spans="1:99" s="1" customFormat="1" x14ac:dyDescent="0.25">
      <c r="A219" s="1" t="s">
        <v>1330</v>
      </c>
      <c r="C219" s="1" t="s">
        <v>1331</v>
      </c>
      <c r="D219" s="1">
        <v>1986</v>
      </c>
      <c r="E219" s="1">
        <f t="shared" si="88"/>
        <v>29</v>
      </c>
      <c r="F219" s="1">
        <v>16</v>
      </c>
      <c r="G219" s="1">
        <v>20</v>
      </c>
      <c r="H219" s="1">
        <v>500</v>
      </c>
      <c r="I219" s="1">
        <v>54000</v>
      </c>
      <c r="J219" s="1">
        <v>6000</v>
      </c>
      <c r="K219" s="1">
        <v>54000</v>
      </c>
      <c r="L219" s="1">
        <f t="shared" si="67"/>
        <v>2352234600</v>
      </c>
      <c r="M219" s="1">
        <v>3500</v>
      </c>
      <c r="N219" s="1">
        <f t="shared" si="68"/>
        <v>152460000</v>
      </c>
      <c r="O219" s="1">
        <f t="shared" si="69"/>
        <v>5.46875</v>
      </c>
      <c r="P219" s="1">
        <f t="shared" si="70"/>
        <v>14164010</v>
      </c>
      <c r="Q219" s="1">
        <f t="shared" si="71"/>
        <v>14.164010000000001</v>
      </c>
      <c r="R219" s="1">
        <v>125</v>
      </c>
      <c r="S219" s="1">
        <f t="shared" si="72"/>
        <v>323.74874999999997</v>
      </c>
      <c r="T219" s="1">
        <f t="shared" si="73"/>
        <v>80000</v>
      </c>
      <c r="U219" s="1">
        <f t="shared" si="74"/>
        <v>3485000000</v>
      </c>
      <c r="W219" s="1">
        <f t="shared" si="75"/>
        <v>0</v>
      </c>
      <c r="X219" s="1">
        <f t="shared" si="76"/>
        <v>0</v>
      </c>
      <c r="Y219" s="1">
        <f t="shared" si="77"/>
        <v>0</v>
      </c>
      <c r="Z219" s="1">
        <f t="shared" si="78"/>
        <v>15.4285360094451</v>
      </c>
      <c r="AA219" s="1">
        <f t="shared" si="79"/>
        <v>0</v>
      </c>
      <c r="AB219" s="1">
        <f t="shared" si="80"/>
        <v>2.8928505017709565</v>
      </c>
      <c r="AC219" s="1">
        <v>16</v>
      </c>
      <c r="AD219" s="1">
        <f t="shared" si="81"/>
        <v>0.96428350059031875</v>
      </c>
      <c r="AE219" s="1" t="s">
        <v>2</v>
      </c>
      <c r="AF219" s="1">
        <f t="shared" si="82"/>
        <v>22.857142857142858</v>
      </c>
      <c r="AG219" s="1">
        <f t="shared" si="83"/>
        <v>0.11073686114977704</v>
      </c>
      <c r="AH219" s="1">
        <f t="shared" si="84"/>
        <v>1.9138278150706403</v>
      </c>
      <c r="AI219" s="1">
        <f t="shared" si="85"/>
        <v>261359400</v>
      </c>
      <c r="AJ219" s="1">
        <f t="shared" si="86"/>
        <v>7400880</v>
      </c>
      <c r="AK219" s="1">
        <f t="shared" si="87"/>
        <v>7.4008799999999999</v>
      </c>
      <c r="AL219" s="1" t="s">
        <v>2</v>
      </c>
      <c r="AM219" s="1" t="s">
        <v>2</v>
      </c>
      <c r="AN219" s="1" t="s">
        <v>2</v>
      </c>
      <c r="AO219" s="1" t="s">
        <v>2</v>
      </c>
      <c r="AP219" s="1" t="s">
        <v>2</v>
      </c>
      <c r="AQ219" s="1" t="s">
        <v>2</v>
      </c>
      <c r="AR219" s="1" t="s">
        <v>2</v>
      </c>
      <c r="AS219" s="1">
        <v>0</v>
      </c>
      <c r="AT219" s="1" t="s">
        <v>2</v>
      </c>
      <c r="AU219" s="1" t="s">
        <v>2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  <c r="CC219" s="1">
        <v>0</v>
      </c>
      <c r="CD219" s="1">
        <v>0</v>
      </c>
      <c r="CE219" s="1">
        <v>0</v>
      </c>
      <c r="CF219" s="1">
        <v>0</v>
      </c>
      <c r="CG219" s="1">
        <v>0</v>
      </c>
      <c r="CH219" s="1">
        <v>0</v>
      </c>
      <c r="CI219" s="1">
        <v>0</v>
      </c>
      <c r="CJ219" s="1">
        <v>0</v>
      </c>
      <c r="CK219" s="1">
        <v>0</v>
      </c>
      <c r="CL219" s="1">
        <v>0</v>
      </c>
      <c r="CM219" s="1">
        <v>0</v>
      </c>
      <c r="CN219" s="1">
        <v>0</v>
      </c>
      <c r="CO219" s="1">
        <v>0</v>
      </c>
      <c r="CP219" s="1">
        <v>0</v>
      </c>
      <c r="CQ219" s="1">
        <v>0</v>
      </c>
      <c r="CR219" s="1">
        <v>0</v>
      </c>
      <c r="CS219" s="1">
        <v>0</v>
      </c>
      <c r="CT219" s="1">
        <v>0</v>
      </c>
      <c r="CU219" s="1" t="s">
        <v>17</v>
      </c>
    </row>
    <row r="220" spans="1:99" s="1" customFormat="1" x14ac:dyDescent="0.25">
      <c r="A220" s="1" t="s">
        <v>1332</v>
      </c>
      <c r="C220" s="1" t="s">
        <v>1333</v>
      </c>
      <c r="D220" s="1">
        <v>1992</v>
      </c>
      <c r="E220" s="1">
        <f t="shared" si="88"/>
        <v>23</v>
      </c>
      <c r="F220" s="1">
        <v>10</v>
      </c>
      <c r="G220" s="1">
        <v>14</v>
      </c>
      <c r="H220" s="1">
        <v>500</v>
      </c>
      <c r="I220" s="1">
        <v>10000</v>
      </c>
      <c r="J220" s="1">
        <v>5000</v>
      </c>
      <c r="K220" s="1">
        <v>10000</v>
      </c>
      <c r="L220" s="1">
        <f t="shared" si="67"/>
        <v>435599000</v>
      </c>
      <c r="M220" s="1">
        <v>1800</v>
      </c>
      <c r="N220" s="1">
        <f t="shared" si="68"/>
        <v>78408000</v>
      </c>
      <c r="O220" s="1">
        <f t="shared" si="69"/>
        <v>2.8125</v>
      </c>
      <c r="P220" s="1">
        <f t="shared" si="70"/>
        <v>7284348</v>
      </c>
      <c r="Q220" s="1">
        <f t="shared" si="71"/>
        <v>7.2843480000000005</v>
      </c>
      <c r="R220" s="1">
        <v>73</v>
      </c>
      <c r="S220" s="1">
        <f t="shared" si="72"/>
        <v>189.06926999999999</v>
      </c>
      <c r="T220" s="1">
        <f t="shared" si="73"/>
        <v>46720</v>
      </c>
      <c r="U220" s="1">
        <f t="shared" si="74"/>
        <v>2035240000</v>
      </c>
      <c r="W220" s="1">
        <f t="shared" si="75"/>
        <v>0</v>
      </c>
      <c r="X220" s="1">
        <f t="shared" si="76"/>
        <v>0</v>
      </c>
      <c r="Y220" s="1">
        <f t="shared" si="77"/>
        <v>0</v>
      </c>
      <c r="Z220" s="1">
        <f t="shared" si="78"/>
        <v>5.5555428017549229</v>
      </c>
      <c r="AA220" s="1">
        <f t="shared" si="79"/>
        <v>0</v>
      </c>
      <c r="AB220" s="1">
        <f t="shared" si="80"/>
        <v>1.6666628405264767</v>
      </c>
      <c r="AC220" s="1">
        <v>10</v>
      </c>
      <c r="AD220" s="1">
        <f t="shared" si="81"/>
        <v>0.55555428017549224</v>
      </c>
      <c r="AE220" s="1" t="s">
        <v>2</v>
      </c>
      <c r="AF220" s="1">
        <f t="shared" si="82"/>
        <v>25.955555555555556</v>
      </c>
      <c r="AG220" s="1">
        <f t="shared" si="83"/>
        <v>5.5602172180650632E-2</v>
      </c>
      <c r="AH220" s="1">
        <f t="shared" si="84"/>
        <v>1.1811051658721665</v>
      </c>
      <c r="AI220" s="1">
        <f t="shared" si="85"/>
        <v>217799500</v>
      </c>
      <c r="AJ220" s="1">
        <f t="shared" si="86"/>
        <v>6167400</v>
      </c>
      <c r="AK220" s="1">
        <f t="shared" si="87"/>
        <v>6.1673999999999998</v>
      </c>
      <c r="AL220" s="1" t="s">
        <v>2</v>
      </c>
      <c r="AM220" s="1" t="s">
        <v>2</v>
      </c>
      <c r="AN220" s="1" t="s">
        <v>2</v>
      </c>
      <c r="AO220" s="1" t="s">
        <v>2</v>
      </c>
      <c r="AP220" s="1" t="s">
        <v>2</v>
      </c>
      <c r="AQ220" s="1" t="s">
        <v>2</v>
      </c>
      <c r="AR220" s="1" t="s">
        <v>2</v>
      </c>
      <c r="AS220" s="1">
        <v>0</v>
      </c>
      <c r="AT220" s="1" t="s">
        <v>2</v>
      </c>
      <c r="AU220" s="1" t="s">
        <v>2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  <c r="CC220" s="1">
        <v>0</v>
      </c>
      <c r="CD220" s="1">
        <v>0</v>
      </c>
      <c r="CE220" s="1">
        <v>0</v>
      </c>
      <c r="CF220" s="1">
        <v>0</v>
      </c>
      <c r="CG220" s="1">
        <v>0</v>
      </c>
      <c r="CH220" s="1">
        <v>0</v>
      </c>
      <c r="CI220" s="1">
        <v>0</v>
      </c>
      <c r="CJ220" s="1">
        <v>0</v>
      </c>
      <c r="CK220" s="1">
        <v>0</v>
      </c>
      <c r="CL220" s="1">
        <v>0</v>
      </c>
      <c r="CM220" s="1">
        <v>0</v>
      </c>
      <c r="CN220" s="1">
        <v>0</v>
      </c>
      <c r="CO220" s="1">
        <v>0</v>
      </c>
      <c r="CP220" s="1">
        <v>0</v>
      </c>
      <c r="CQ220" s="1">
        <v>0</v>
      </c>
      <c r="CR220" s="1">
        <v>0</v>
      </c>
      <c r="CS220" s="1">
        <v>0</v>
      </c>
      <c r="CT220" s="1">
        <v>0</v>
      </c>
      <c r="CU220" s="1" t="s">
        <v>17</v>
      </c>
    </row>
    <row r="221" spans="1:99" s="1" customFormat="1" x14ac:dyDescent="0.25">
      <c r="A221" s="1" t="s">
        <v>1334</v>
      </c>
      <c r="C221" s="1" t="s">
        <v>1335</v>
      </c>
      <c r="D221" s="1">
        <v>1981</v>
      </c>
      <c r="E221" s="1">
        <f t="shared" si="88"/>
        <v>34</v>
      </c>
      <c r="F221" s="1">
        <v>12</v>
      </c>
      <c r="G221" s="1">
        <v>16</v>
      </c>
      <c r="H221" s="1">
        <v>600</v>
      </c>
      <c r="I221" s="1">
        <v>5000</v>
      </c>
      <c r="J221" s="1">
        <v>1200</v>
      </c>
      <c r="K221" s="1">
        <v>5000</v>
      </c>
      <c r="L221" s="1">
        <f t="shared" si="67"/>
        <v>217799500</v>
      </c>
      <c r="M221" s="1">
        <v>600</v>
      </c>
      <c r="N221" s="1">
        <f t="shared" si="68"/>
        <v>26136000</v>
      </c>
      <c r="O221" s="1">
        <f t="shared" si="69"/>
        <v>0.9375</v>
      </c>
      <c r="P221" s="1">
        <f t="shared" si="70"/>
        <v>2428116</v>
      </c>
      <c r="Q221" s="1">
        <f t="shared" si="71"/>
        <v>2.4281160000000002</v>
      </c>
      <c r="R221" s="1">
        <v>16</v>
      </c>
      <c r="S221" s="1">
        <f t="shared" si="72"/>
        <v>41.439839999999997</v>
      </c>
      <c r="T221" s="1">
        <f t="shared" si="73"/>
        <v>10240</v>
      </c>
      <c r="U221" s="1">
        <f t="shared" si="74"/>
        <v>446080000</v>
      </c>
      <c r="W221" s="1">
        <f t="shared" si="75"/>
        <v>0</v>
      </c>
      <c r="X221" s="1">
        <f t="shared" si="76"/>
        <v>0</v>
      </c>
      <c r="Y221" s="1">
        <f t="shared" si="77"/>
        <v>0</v>
      </c>
      <c r="Z221" s="1">
        <f t="shared" si="78"/>
        <v>8.3333142026323852</v>
      </c>
      <c r="AA221" s="1">
        <f t="shared" si="79"/>
        <v>0</v>
      </c>
      <c r="AB221" s="1">
        <f t="shared" si="80"/>
        <v>2.0833285506580963</v>
      </c>
      <c r="AC221" s="1">
        <v>12</v>
      </c>
      <c r="AD221" s="1">
        <f t="shared" si="81"/>
        <v>0.69444285021936547</v>
      </c>
      <c r="AE221" s="1" t="s">
        <v>2</v>
      </c>
      <c r="AF221" s="1">
        <f t="shared" si="82"/>
        <v>17.066666666666666</v>
      </c>
      <c r="AG221" s="1">
        <f t="shared" si="83"/>
        <v>0.14445868084211955</v>
      </c>
      <c r="AH221" s="1">
        <f t="shared" si="84"/>
        <v>1.6404238414891201</v>
      </c>
      <c r="AI221" s="1">
        <f t="shared" si="85"/>
        <v>52271880</v>
      </c>
      <c r="AJ221" s="1">
        <f t="shared" si="86"/>
        <v>1480176</v>
      </c>
      <c r="AK221" s="1">
        <f t="shared" si="87"/>
        <v>1.4801759999999999</v>
      </c>
      <c r="AL221" s="1" t="s">
        <v>2</v>
      </c>
      <c r="AM221" s="1" t="s">
        <v>2</v>
      </c>
      <c r="AN221" s="1" t="s">
        <v>2</v>
      </c>
      <c r="AO221" s="1" t="s">
        <v>2</v>
      </c>
      <c r="AP221" s="1" t="s">
        <v>2</v>
      </c>
      <c r="AQ221" s="1" t="s">
        <v>2</v>
      </c>
      <c r="AR221" s="1" t="s">
        <v>2</v>
      </c>
      <c r="AS221" s="1">
        <v>0</v>
      </c>
      <c r="AT221" s="1" t="s">
        <v>2</v>
      </c>
      <c r="AU221" s="1" t="s">
        <v>2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0</v>
      </c>
      <c r="CE221" s="1">
        <v>0</v>
      </c>
      <c r="CF221" s="1">
        <v>0</v>
      </c>
      <c r="CG221" s="1">
        <v>0</v>
      </c>
      <c r="CH221" s="1">
        <v>0</v>
      </c>
      <c r="CI221" s="1">
        <v>0</v>
      </c>
      <c r="CJ221" s="1">
        <v>0</v>
      </c>
      <c r="CK221" s="1">
        <v>0</v>
      </c>
      <c r="CL221" s="1">
        <v>0</v>
      </c>
      <c r="CM221" s="1">
        <v>0</v>
      </c>
      <c r="CN221" s="1">
        <v>0</v>
      </c>
      <c r="CO221" s="1">
        <v>0</v>
      </c>
      <c r="CP221" s="1">
        <v>0</v>
      </c>
      <c r="CQ221" s="1">
        <v>0</v>
      </c>
      <c r="CR221" s="1">
        <v>0</v>
      </c>
      <c r="CS221" s="1">
        <v>0</v>
      </c>
      <c r="CT221" s="1">
        <v>0</v>
      </c>
      <c r="CU221" s="1" t="s">
        <v>17</v>
      </c>
    </row>
    <row r="222" spans="1:99" s="1" customFormat="1" x14ac:dyDescent="0.25">
      <c r="A222" s="1" t="s">
        <v>1336</v>
      </c>
      <c r="C222" s="1" t="s">
        <v>1337</v>
      </c>
      <c r="D222" s="1">
        <v>1937</v>
      </c>
      <c r="E222" s="1">
        <f t="shared" si="88"/>
        <v>78</v>
      </c>
      <c r="F222" s="1">
        <v>8</v>
      </c>
      <c r="G222" s="1">
        <v>12</v>
      </c>
      <c r="H222" s="1">
        <v>735</v>
      </c>
      <c r="I222" s="1">
        <v>10000</v>
      </c>
      <c r="J222" s="1">
        <v>2500</v>
      </c>
      <c r="K222" s="1">
        <v>10000</v>
      </c>
      <c r="L222" s="1">
        <f t="shared" si="67"/>
        <v>435599000</v>
      </c>
      <c r="M222" s="1">
        <v>1177</v>
      </c>
      <c r="N222" s="1">
        <f t="shared" si="68"/>
        <v>51270120</v>
      </c>
      <c r="O222" s="1">
        <f t="shared" si="69"/>
        <v>1.8390625</v>
      </c>
      <c r="P222" s="1">
        <f t="shared" si="70"/>
        <v>4763154.22</v>
      </c>
      <c r="Q222" s="1">
        <f t="shared" si="71"/>
        <v>4.7631542200000005</v>
      </c>
      <c r="R222" s="1">
        <v>7</v>
      </c>
      <c r="S222" s="1">
        <f t="shared" si="72"/>
        <v>18.129929999999998</v>
      </c>
      <c r="T222" s="1">
        <f t="shared" si="73"/>
        <v>4480</v>
      </c>
      <c r="U222" s="1">
        <f t="shared" si="74"/>
        <v>195160000</v>
      </c>
      <c r="V222" s="1">
        <v>50771.421541000003</v>
      </c>
      <c r="W222" s="1">
        <f t="shared" si="75"/>
        <v>15.4751292856968</v>
      </c>
      <c r="X222" s="1">
        <f t="shared" si="76"/>
        <v>9.6158026113361554</v>
      </c>
      <c r="Y222" s="1">
        <f t="shared" si="77"/>
        <v>2.0002388377814588</v>
      </c>
      <c r="Z222" s="1">
        <f t="shared" si="78"/>
        <v>8.4961572159378598</v>
      </c>
      <c r="AA222" s="1">
        <f t="shared" si="79"/>
        <v>5.0183640709851156</v>
      </c>
      <c r="AB222" s="1">
        <f t="shared" si="80"/>
        <v>3.1860589559766974</v>
      </c>
      <c r="AC222" s="1">
        <v>8</v>
      </c>
      <c r="AD222" s="1">
        <f t="shared" si="81"/>
        <v>1.0620196519922325</v>
      </c>
      <c r="AE222" s="1" t="s">
        <v>2</v>
      </c>
      <c r="AF222" s="1">
        <f t="shared" si="82"/>
        <v>3.8062871707731523</v>
      </c>
      <c r="AG222" s="1">
        <f t="shared" si="83"/>
        <v>0.10515642709879341</v>
      </c>
      <c r="AH222" s="1">
        <f t="shared" si="84"/>
        <v>1.5446230891461554</v>
      </c>
      <c r="AI222" s="1">
        <f t="shared" si="85"/>
        <v>108899750</v>
      </c>
      <c r="AJ222" s="1">
        <f t="shared" si="86"/>
        <v>3083700</v>
      </c>
      <c r="AK222" s="1">
        <f t="shared" si="87"/>
        <v>3.0836999999999999</v>
      </c>
      <c r="AL222" s="1" t="s">
        <v>1338</v>
      </c>
      <c r="AM222" s="1" t="s">
        <v>2</v>
      </c>
      <c r="AN222" s="1" t="s">
        <v>1339</v>
      </c>
      <c r="AO222" s="1" t="s">
        <v>1340</v>
      </c>
      <c r="AP222" s="1" t="s">
        <v>2</v>
      </c>
      <c r="AQ222" s="1" t="s">
        <v>2</v>
      </c>
      <c r="AR222" s="1" t="s">
        <v>2</v>
      </c>
      <c r="AS222" s="1">
        <v>0</v>
      </c>
      <c r="AT222" s="1" t="s">
        <v>2</v>
      </c>
      <c r="AU222" s="1" t="s">
        <v>2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  <c r="CC222" s="1">
        <v>0</v>
      </c>
      <c r="CD222" s="1">
        <v>0</v>
      </c>
      <c r="CE222" s="1">
        <v>0</v>
      </c>
      <c r="CF222" s="1">
        <v>0</v>
      </c>
      <c r="CG222" s="1">
        <v>0</v>
      </c>
      <c r="CH222" s="1">
        <v>0</v>
      </c>
      <c r="CI222" s="1">
        <v>0</v>
      </c>
      <c r="CJ222" s="1">
        <v>0</v>
      </c>
      <c r="CK222" s="1">
        <v>0</v>
      </c>
      <c r="CL222" s="1">
        <v>0</v>
      </c>
      <c r="CM222" s="1">
        <v>0</v>
      </c>
      <c r="CN222" s="1">
        <v>0</v>
      </c>
      <c r="CO222" s="1">
        <v>0</v>
      </c>
      <c r="CP222" s="1">
        <v>0</v>
      </c>
      <c r="CQ222" s="1">
        <v>0</v>
      </c>
      <c r="CR222" s="1">
        <v>0</v>
      </c>
      <c r="CS222" s="1">
        <v>0</v>
      </c>
      <c r="CT222" s="1">
        <v>0</v>
      </c>
      <c r="CU222" s="1" t="s">
        <v>17</v>
      </c>
    </row>
    <row r="223" spans="1:99" s="1" customFormat="1" x14ac:dyDescent="0.25">
      <c r="A223" s="1" t="s">
        <v>1341</v>
      </c>
      <c r="C223" s="1" t="s">
        <v>1342</v>
      </c>
      <c r="D223" s="1">
        <v>1980</v>
      </c>
      <c r="E223" s="1">
        <f t="shared" si="88"/>
        <v>35</v>
      </c>
      <c r="F223" s="1">
        <v>10</v>
      </c>
      <c r="G223" s="1">
        <v>14</v>
      </c>
      <c r="H223" s="1">
        <v>10000</v>
      </c>
      <c r="I223" s="1">
        <v>10000</v>
      </c>
      <c r="J223" s="1">
        <v>7500</v>
      </c>
      <c r="K223" s="1">
        <v>10000</v>
      </c>
      <c r="L223" s="1">
        <f t="shared" si="67"/>
        <v>435599000</v>
      </c>
      <c r="M223" s="1">
        <v>940</v>
      </c>
      <c r="N223" s="1">
        <f t="shared" si="68"/>
        <v>40946400</v>
      </c>
      <c r="O223" s="1">
        <f t="shared" si="69"/>
        <v>1.46875</v>
      </c>
      <c r="P223" s="1">
        <f t="shared" si="70"/>
        <v>3804048.4</v>
      </c>
      <c r="Q223" s="1">
        <f t="shared" si="71"/>
        <v>3.8040484000000001</v>
      </c>
      <c r="R223" s="1">
        <v>500</v>
      </c>
      <c r="S223" s="1">
        <f t="shared" si="72"/>
        <v>1294.9949999999999</v>
      </c>
      <c r="T223" s="1">
        <f t="shared" si="73"/>
        <v>320000</v>
      </c>
      <c r="U223" s="1">
        <f t="shared" si="74"/>
        <v>13940000000</v>
      </c>
      <c r="W223" s="1">
        <f t="shared" si="75"/>
        <v>0</v>
      </c>
      <c r="X223" s="1">
        <f t="shared" si="76"/>
        <v>0</v>
      </c>
      <c r="Y223" s="1">
        <f t="shared" si="77"/>
        <v>0</v>
      </c>
      <c r="Z223" s="1">
        <f t="shared" si="78"/>
        <v>10.638273450169001</v>
      </c>
      <c r="AA223" s="1">
        <f t="shared" si="79"/>
        <v>0</v>
      </c>
      <c r="AB223" s="1">
        <f t="shared" si="80"/>
        <v>3.1914820350506998</v>
      </c>
      <c r="AC223" s="1">
        <v>10</v>
      </c>
      <c r="AD223" s="1">
        <f t="shared" si="81"/>
        <v>1.0638273450169</v>
      </c>
      <c r="AE223" s="1" t="s">
        <v>2</v>
      </c>
      <c r="AF223" s="1">
        <f t="shared" si="82"/>
        <v>340.42553191489361</v>
      </c>
      <c r="AG223" s="1">
        <f t="shared" si="83"/>
        <v>0.14733595265030147</v>
      </c>
      <c r="AH223" s="1">
        <f t="shared" si="84"/>
        <v>0.41119957626660614</v>
      </c>
      <c r="AI223" s="1">
        <f t="shared" si="85"/>
        <v>326699250</v>
      </c>
      <c r="AJ223" s="1">
        <f t="shared" si="86"/>
        <v>9251100</v>
      </c>
      <c r="AK223" s="1">
        <f t="shared" si="87"/>
        <v>9.2510999999999992</v>
      </c>
      <c r="AL223" s="1" t="s">
        <v>2</v>
      </c>
      <c r="AM223" s="1" t="s">
        <v>2</v>
      </c>
      <c r="AN223" s="1" t="s">
        <v>2</v>
      </c>
      <c r="AO223" s="1" t="s">
        <v>2</v>
      </c>
      <c r="AP223" s="1" t="s">
        <v>2</v>
      </c>
      <c r="AQ223" s="1" t="s">
        <v>2</v>
      </c>
      <c r="AR223" s="1" t="s">
        <v>2</v>
      </c>
      <c r="AS223" s="1">
        <v>0</v>
      </c>
      <c r="AT223" s="1" t="s">
        <v>2</v>
      </c>
      <c r="AU223" s="1" t="s">
        <v>2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  <c r="CC223" s="1">
        <v>0</v>
      </c>
      <c r="CD223" s="1">
        <v>0</v>
      </c>
      <c r="CE223" s="1">
        <v>0</v>
      </c>
      <c r="CF223" s="1">
        <v>0</v>
      </c>
      <c r="CG223" s="1">
        <v>0</v>
      </c>
      <c r="CH223" s="1">
        <v>0</v>
      </c>
      <c r="CI223" s="1">
        <v>0</v>
      </c>
      <c r="CJ223" s="1">
        <v>0</v>
      </c>
      <c r="CK223" s="1">
        <v>0</v>
      </c>
      <c r="CL223" s="1">
        <v>0</v>
      </c>
      <c r="CM223" s="1">
        <v>0</v>
      </c>
      <c r="CN223" s="1">
        <v>0</v>
      </c>
      <c r="CO223" s="1">
        <v>0</v>
      </c>
      <c r="CP223" s="1">
        <v>0</v>
      </c>
      <c r="CQ223" s="1">
        <v>0</v>
      </c>
      <c r="CR223" s="1">
        <v>0</v>
      </c>
      <c r="CS223" s="1">
        <v>0</v>
      </c>
      <c r="CT223" s="1">
        <v>0</v>
      </c>
      <c r="CU223" s="1" t="s">
        <v>17</v>
      </c>
    </row>
    <row r="224" spans="1:99" s="1" customFormat="1" x14ac:dyDescent="0.25">
      <c r="A224" s="1" t="s">
        <v>1343</v>
      </c>
      <c r="C224" s="1" t="s">
        <v>1344</v>
      </c>
      <c r="D224" s="1">
        <v>1935</v>
      </c>
      <c r="E224" s="1">
        <f t="shared" si="88"/>
        <v>80</v>
      </c>
      <c r="F224" s="1">
        <v>18</v>
      </c>
      <c r="G224" s="1">
        <v>22</v>
      </c>
      <c r="H224" s="1">
        <v>2100</v>
      </c>
      <c r="I224" s="1">
        <v>25800</v>
      </c>
      <c r="J224" s="1">
        <v>18000</v>
      </c>
      <c r="K224" s="1">
        <v>25800</v>
      </c>
      <c r="L224" s="1">
        <f t="shared" si="67"/>
        <v>1123845420</v>
      </c>
      <c r="M224" s="1">
        <v>2111</v>
      </c>
      <c r="N224" s="1">
        <f t="shared" si="68"/>
        <v>91955160</v>
      </c>
      <c r="O224" s="1">
        <f t="shared" si="69"/>
        <v>3.2984375000000004</v>
      </c>
      <c r="P224" s="1">
        <f t="shared" si="70"/>
        <v>8542921.4600000009</v>
      </c>
      <c r="Q224" s="1">
        <f t="shared" si="71"/>
        <v>8.5429214600000005</v>
      </c>
      <c r="R224" s="1">
        <v>304</v>
      </c>
      <c r="S224" s="1">
        <f t="shared" si="72"/>
        <v>787.35695999999996</v>
      </c>
      <c r="T224" s="1">
        <f t="shared" si="73"/>
        <v>194560</v>
      </c>
      <c r="U224" s="1">
        <f t="shared" si="74"/>
        <v>8475520000</v>
      </c>
      <c r="V224" s="1">
        <v>115365.37867999999</v>
      </c>
      <c r="W224" s="1">
        <f t="shared" si="75"/>
        <v>35.163367421663999</v>
      </c>
      <c r="X224" s="1">
        <f t="shared" si="76"/>
        <v>21.849510529719922</v>
      </c>
      <c r="Y224" s="1">
        <f t="shared" si="77"/>
        <v>3.3937679419779156</v>
      </c>
      <c r="Z224" s="1">
        <f t="shared" si="78"/>
        <v>12.221667821577386</v>
      </c>
      <c r="AA224" s="1">
        <f t="shared" si="79"/>
        <v>1.5837471319475522</v>
      </c>
      <c r="AB224" s="1">
        <f t="shared" si="80"/>
        <v>2.0369446369295643</v>
      </c>
      <c r="AC224" s="1">
        <v>18</v>
      </c>
      <c r="AD224" s="1">
        <f t="shared" si="81"/>
        <v>0.67898154564318813</v>
      </c>
      <c r="AE224" s="1">
        <v>108.795</v>
      </c>
      <c r="AF224" s="1">
        <f t="shared" si="82"/>
        <v>92.164850781620089</v>
      </c>
      <c r="AG224" s="1">
        <f t="shared" si="83"/>
        <v>0.11295042566012085</v>
      </c>
      <c r="AH224" s="1">
        <f t="shared" si="84"/>
        <v>0.38477052548705926</v>
      </c>
      <c r="AI224" s="1">
        <f t="shared" si="85"/>
        <v>784078200</v>
      </c>
      <c r="AJ224" s="1">
        <f t="shared" si="86"/>
        <v>22202640</v>
      </c>
      <c r="AK224" s="1">
        <f t="shared" si="87"/>
        <v>22.202639999999999</v>
      </c>
      <c r="AL224" s="1" t="s">
        <v>1345</v>
      </c>
      <c r="AM224" s="1" t="s">
        <v>2</v>
      </c>
      <c r="AN224" s="1" t="s">
        <v>1346</v>
      </c>
      <c r="AO224" s="1" t="s">
        <v>1347</v>
      </c>
      <c r="AP224" s="1" t="s">
        <v>1348</v>
      </c>
      <c r="AQ224" s="1" t="s">
        <v>1349</v>
      </c>
      <c r="AR224" s="1" t="s">
        <v>1081</v>
      </c>
      <c r="AS224" s="1">
        <v>2</v>
      </c>
      <c r="AT224" s="1" t="s">
        <v>1350</v>
      </c>
      <c r="AU224" s="1" t="s">
        <v>1351</v>
      </c>
      <c r="AV224" s="1">
        <v>7</v>
      </c>
      <c r="AW224" s="2">
        <v>92</v>
      </c>
      <c r="AX224" s="2">
        <v>8</v>
      </c>
      <c r="AY224" s="1">
        <v>0</v>
      </c>
      <c r="AZ224" s="2">
        <v>6</v>
      </c>
      <c r="BA224" s="2">
        <v>11.9</v>
      </c>
      <c r="BB224" s="2">
        <v>0.4</v>
      </c>
      <c r="BC224" s="2">
        <v>0.7</v>
      </c>
      <c r="BD224" s="2">
        <v>0.1</v>
      </c>
      <c r="BE224" s="2">
        <v>0.6</v>
      </c>
      <c r="BF224" s="2">
        <v>8.1999999999999993</v>
      </c>
      <c r="BG224" s="2">
        <v>0.2</v>
      </c>
      <c r="BH224" s="2">
        <v>0.4</v>
      </c>
      <c r="BI224" s="1">
        <v>0</v>
      </c>
      <c r="BJ224" s="1">
        <v>0</v>
      </c>
      <c r="BK224" s="2">
        <v>26.1</v>
      </c>
      <c r="BL224" s="2">
        <v>45.2</v>
      </c>
      <c r="BM224" s="1">
        <v>0</v>
      </c>
      <c r="BN224" s="2">
        <v>0.1</v>
      </c>
      <c r="BO224" s="2">
        <v>11933</v>
      </c>
      <c r="BP224" s="2">
        <v>2734</v>
      </c>
      <c r="BQ224" s="2">
        <v>13</v>
      </c>
      <c r="BR224" s="2">
        <v>3</v>
      </c>
      <c r="BS224" s="2">
        <v>0.1</v>
      </c>
      <c r="BT224" s="2">
        <v>0.02</v>
      </c>
      <c r="BU224" s="2">
        <v>24131</v>
      </c>
      <c r="BV224" s="2">
        <v>25</v>
      </c>
      <c r="BW224" s="2">
        <v>0.21</v>
      </c>
      <c r="BX224" s="2">
        <v>681130</v>
      </c>
      <c r="BY224" s="2">
        <v>49143</v>
      </c>
      <c r="BZ224" s="2">
        <v>715</v>
      </c>
      <c r="CA224" s="2">
        <v>52</v>
      </c>
      <c r="CB224" s="2">
        <v>7.12</v>
      </c>
      <c r="CC224" s="2">
        <v>0.55000000000000004</v>
      </c>
      <c r="CD224" s="2">
        <v>3</v>
      </c>
      <c r="CE224" s="2">
        <v>4</v>
      </c>
      <c r="CF224" s="2">
        <v>61</v>
      </c>
      <c r="CG224" s="2">
        <v>23</v>
      </c>
      <c r="CH224" s="2">
        <v>8</v>
      </c>
      <c r="CI224" s="2">
        <v>1</v>
      </c>
      <c r="CJ224" s="2">
        <v>1</v>
      </c>
      <c r="CK224" s="1">
        <v>0</v>
      </c>
      <c r="CL224" s="1">
        <v>0</v>
      </c>
      <c r="CM224" s="1">
        <v>0</v>
      </c>
      <c r="CN224" s="1">
        <v>0</v>
      </c>
      <c r="CO224" s="1">
        <v>0</v>
      </c>
      <c r="CP224" s="1">
        <v>0</v>
      </c>
      <c r="CQ224" s="2">
        <v>26</v>
      </c>
      <c r="CR224" s="2">
        <v>72</v>
      </c>
      <c r="CS224" s="2">
        <v>0.58345999999999998</v>
      </c>
      <c r="CT224" s="2">
        <v>0.39463999999999999</v>
      </c>
      <c r="CU224" s="1" t="s">
        <v>17</v>
      </c>
    </row>
    <row r="225" spans="1:99" s="1" customFormat="1" x14ac:dyDescent="0.25">
      <c r="A225" s="1" t="s">
        <v>1352</v>
      </c>
      <c r="B225" s="1" t="s">
        <v>1353</v>
      </c>
      <c r="C225" s="1" t="s">
        <v>1354</v>
      </c>
      <c r="D225" s="1">
        <v>1905</v>
      </c>
      <c r="E225" s="1">
        <f t="shared" si="88"/>
        <v>110</v>
      </c>
      <c r="F225" s="1">
        <v>17</v>
      </c>
      <c r="G225" s="1">
        <v>21</v>
      </c>
      <c r="H225" s="1">
        <v>43000</v>
      </c>
      <c r="I225" s="1">
        <v>7000</v>
      </c>
      <c r="J225" s="1">
        <v>5000</v>
      </c>
      <c r="K225" s="1">
        <v>7000</v>
      </c>
      <c r="L225" s="1">
        <f t="shared" si="67"/>
        <v>304919300</v>
      </c>
      <c r="M225" s="1">
        <v>500</v>
      </c>
      <c r="N225" s="1">
        <f t="shared" si="68"/>
        <v>21780000</v>
      </c>
      <c r="O225" s="1">
        <f t="shared" si="69"/>
        <v>0.78125</v>
      </c>
      <c r="P225" s="1">
        <f t="shared" si="70"/>
        <v>2023430</v>
      </c>
      <c r="Q225" s="1">
        <f t="shared" si="71"/>
        <v>2.0234300000000003</v>
      </c>
      <c r="R225" s="1">
        <v>6370</v>
      </c>
      <c r="S225" s="1">
        <f t="shared" si="72"/>
        <v>16498.2363</v>
      </c>
      <c r="T225" s="1">
        <f t="shared" si="73"/>
        <v>4076800</v>
      </c>
      <c r="U225" s="1">
        <f t="shared" si="74"/>
        <v>177595600000</v>
      </c>
      <c r="W225" s="1">
        <f t="shared" si="75"/>
        <v>0</v>
      </c>
      <c r="X225" s="1">
        <f t="shared" si="76"/>
        <v>0</v>
      </c>
      <c r="Y225" s="1">
        <f t="shared" si="77"/>
        <v>0</v>
      </c>
      <c r="Z225" s="1">
        <f t="shared" si="78"/>
        <v>13.999967860422405</v>
      </c>
      <c r="AA225" s="1">
        <f t="shared" si="79"/>
        <v>0</v>
      </c>
      <c r="AB225" s="1">
        <f t="shared" si="80"/>
        <v>2.470582563603954</v>
      </c>
      <c r="AC225" s="1">
        <v>17</v>
      </c>
      <c r="AD225" s="1">
        <f t="shared" si="81"/>
        <v>0.823527521201318</v>
      </c>
      <c r="AE225" s="1" t="s">
        <v>2</v>
      </c>
      <c r="AF225" s="1">
        <f t="shared" si="82"/>
        <v>8153.6</v>
      </c>
      <c r="AG225" s="1">
        <f t="shared" si="83"/>
        <v>0.2658542144988853</v>
      </c>
      <c r="AH225" s="1">
        <f t="shared" si="84"/>
        <v>0.32808476829782407</v>
      </c>
      <c r="AI225" s="1">
        <f t="shared" si="85"/>
        <v>217799500</v>
      </c>
      <c r="AJ225" s="1">
        <f t="shared" si="86"/>
        <v>6167400</v>
      </c>
      <c r="AK225" s="1">
        <f t="shared" si="87"/>
        <v>6.1673999999999998</v>
      </c>
      <c r="AL225" s="1" t="s">
        <v>2</v>
      </c>
      <c r="AM225" s="1" t="s">
        <v>2</v>
      </c>
      <c r="AN225" s="1" t="s">
        <v>2</v>
      </c>
      <c r="AO225" s="1" t="s">
        <v>2</v>
      </c>
      <c r="AP225" s="1" t="s">
        <v>2</v>
      </c>
      <c r="AQ225" s="1" t="s">
        <v>2</v>
      </c>
      <c r="AR225" s="1" t="s">
        <v>2</v>
      </c>
      <c r="AS225" s="1">
        <v>0</v>
      </c>
      <c r="AT225" s="1" t="s">
        <v>2</v>
      </c>
      <c r="AU225" s="1" t="s">
        <v>2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0</v>
      </c>
      <c r="CE225" s="1">
        <v>0</v>
      </c>
      <c r="CF225" s="1">
        <v>0</v>
      </c>
      <c r="CG225" s="1">
        <v>0</v>
      </c>
      <c r="CH225" s="1">
        <v>0</v>
      </c>
      <c r="CI225" s="1">
        <v>0</v>
      </c>
      <c r="CJ225" s="1">
        <v>0</v>
      </c>
      <c r="CK225" s="1">
        <v>0</v>
      </c>
      <c r="CL225" s="1">
        <v>0</v>
      </c>
      <c r="CM225" s="1">
        <v>0</v>
      </c>
      <c r="CN225" s="1">
        <v>0</v>
      </c>
      <c r="CO225" s="1">
        <v>0</v>
      </c>
      <c r="CP225" s="1">
        <v>0</v>
      </c>
      <c r="CQ225" s="1">
        <v>0</v>
      </c>
      <c r="CR225" s="1">
        <v>0</v>
      </c>
      <c r="CS225" s="1">
        <v>0</v>
      </c>
      <c r="CT225" s="1">
        <v>0</v>
      </c>
      <c r="CU225" s="1" t="s">
        <v>17</v>
      </c>
    </row>
    <row r="226" spans="1:99" s="1" customFormat="1" x14ac:dyDescent="0.25">
      <c r="A226" s="1" t="s">
        <v>1355</v>
      </c>
      <c r="C226" s="1" t="s">
        <v>1356</v>
      </c>
      <c r="D226" s="1">
        <v>1976</v>
      </c>
      <c r="E226" s="1">
        <f t="shared" si="88"/>
        <v>39</v>
      </c>
      <c r="F226" s="1">
        <v>0</v>
      </c>
      <c r="G226" s="1">
        <v>9</v>
      </c>
      <c r="H226" s="1">
        <v>30</v>
      </c>
      <c r="I226" s="1">
        <v>2000</v>
      </c>
      <c r="J226" s="1">
        <v>0</v>
      </c>
      <c r="K226" s="1">
        <v>2000</v>
      </c>
      <c r="L226" s="1">
        <f t="shared" si="67"/>
        <v>87119800</v>
      </c>
      <c r="M226" s="1">
        <v>300</v>
      </c>
      <c r="N226" s="1">
        <f t="shared" si="68"/>
        <v>13068000</v>
      </c>
      <c r="O226" s="1">
        <f t="shared" si="69"/>
        <v>0.46875</v>
      </c>
      <c r="P226" s="1">
        <f t="shared" si="70"/>
        <v>1214058</v>
      </c>
      <c r="Q226" s="1">
        <f t="shared" si="71"/>
        <v>1.2140580000000001</v>
      </c>
      <c r="R226" s="1">
        <v>0</v>
      </c>
      <c r="S226" s="1">
        <f t="shared" si="72"/>
        <v>0</v>
      </c>
      <c r="T226" s="1">
        <f t="shared" si="73"/>
        <v>0</v>
      </c>
      <c r="U226" s="1">
        <f t="shared" si="74"/>
        <v>0</v>
      </c>
      <c r="W226" s="1">
        <f t="shared" si="75"/>
        <v>0</v>
      </c>
      <c r="X226" s="1">
        <f t="shared" si="76"/>
        <v>0</v>
      </c>
      <c r="Y226" s="1">
        <f t="shared" si="77"/>
        <v>0</v>
      </c>
      <c r="Z226" s="1">
        <f t="shared" si="78"/>
        <v>6.6666513621059078</v>
      </c>
      <c r="AA226" s="1" t="e">
        <f t="shared" si="79"/>
        <v>#DIV/0!</v>
      </c>
      <c r="AB226" s="1" t="e">
        <f t="shared" si="80"/>
        <v>#DIV/0!</v>
      </c>
      <c r="AC226" s="1">
        <v>0</v>
      </c>
      <c r="AD226" s="1" t="e">
        <f t="shared" si="81"/>
        <v>#DIV/0!</v>
      </c>
      <c r="AE226" s="1" t="s">
        <v>2</v>
      </c>
      <c r="AF226" s="1">
        <f t="shared" si="82"/>
        <v>0</v>
      </c>
      <c r="AG226" s="1">
        <f t="shared" si="83"/>
        <v>0.16343634051956146</v>
      </c>
      <c r="AH226" s="1" t="e">
        <f t="shared" si="84"/>
        <v>#DIV/0!</v>
      </c>
      <c r="AI226" s="1">
        <f t="shared" si="85"/>
        <v>0</v>
      </c>
      <c r="AJ226" s="1">
        <f t="shared" si="86"/>
        <v>0</v>
      </c>
      <c r="AK226" s="1">
        <f t="shared" si="87"/>
        <v>0</v>
      </c>
      <c r="AL226" s="1" t="s">
        <v>2</v>
      </c>
      <c r="AM226" s="1" t="s">
        <v>2</v>
      </c>
      <c r="AN226" s="1" t="s">
        <v>2</v>
      </c>
      <c r="AO226" s="1" t="s">
        <v>2</v>
      </c>
      <c r="AP226" s="1" t="s">
        <v>2</v>
      </c>
      <c r="AQ226" s="1" t="s">
        <v>2</v>
      </c>
      <c r="AR226" s="1" t="s">
        <v>2</v>
      </c>
      <c r="AS226" s="1">
        <v>0</v>
      </c>
      <c r="AT226" s="1" t="s">
        <v>2</v>
      </c>
      <c r="AU226" s="1" t="s">
        <v>2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0</v>
      </c>
      <c r="CE226" s="1">
        <v>0</v>
      </c>
      <c r="CF226" s="1">
        <v>0</v>
      </c>
      <c r="CG226" s="1">
        <v>0</v>
      </c>
      <c r="CH226" s="1">
        <v>0</v>
      </c>
      <c r="CI226" s="1">
        <v>0</v>
      </c>
      <c r="CJ226" s="1">
        <v>0</v>
      </c>
      <c r="CK226" s="1">
        <v>0</v>
      </c>
      <c r="CL226" s="1">
        <v>0</v>
      </c>
      <c r="CM226" s="1">
        <v>0</v>
      </c>
      <c r="CN226" s="1">
        <v>0</v>
      </c>
      <c r="CO226" s="1">
        <v>0</v>
      </c>
      <c r="CP226" s="1">
        <v>0</v>
      </c>
      <c r="CQ226" s="1">
        <v>0</v>
      </c>
      <c r="CR226" s="1">
        <v>0</v>
      </c>
      <c r="CS226" s="1">
        <v>0</v>
      </c>
      <c r="CT226" s="1">
        <v>0</v>
      </c>
      <c r="CU226" s="1" t="s">
        <v>17</v>
      </c>
    </row>
    <row r="227" spans="1:99" s="1" customFormat="1" x14ac:dyDescent="0.25">
      <c r="A227" s="1" t="s">
        <v>1357</v>
      </c>
      <c r="C227" s="1" t="s">
        <v>1358</v>
      </c>
      <c r="D227" s="1">
        <v>1895</v>
      </c>
      <c r="E227" s="1">
        <f t="shared" si="88"/>
        <v>120</v>
      </c>
      <c r="F227" s="1">
        <v>14</v>
      </c>
      <c r="G227" s="1">
        <v>14</v>
      </c>
      <c r="H227" s="1">
        <v>0</v>
      </c>
      <c r="I227" s="1">
        <v>72500</v>
      </c>
      <c r="J227" s="1">
        <v>37500</v>
      </c>
      <c r="K227" s="1">
        <v>72500</v>
      </c>
      <c r="L227" s="1">
        <f t="shared" si="67"/>
        <v>3158092750</v>
      </c>
      <c r="M227" s="1">
        <v>9400</v>
      </c>
      <c r="N227" s="1">
        <f t="shared" si="68"/>
        <v>409464000</v>
      </c>
      <c r="O227" s="1">
        <f t="shared" si="69"/>
        <v>14.6875</v>
      </c>
      <c r="P227" s="1">
        <f t="shared" si="70"/>
        <v>38040484</v>
      </c>
      <c r="Q227" s="1">
        <f t="shared" si="71"/>
        <v>38.040483999999999</v>
      </c>
      <c r="R227" s="1">
        <v>421</v>
      </c>
      <c r="S227" s="1">
        <f t="shared" si="72"/>
        <v>1090.3857899999998</v>
      </c>
      <c r="T227" s="1">
        <f t="shared" si="73"/>
        <v>269440</v>
      </c>
      <c r="U227" s="1">
        <f t="shared" si="74"/>
        <v>11737480000</v>
      </c>
      <c r="V227" s="1">
        <v>337455.41061999998</v>
      </c>
      <c r="W227" s="1">
        <f t="shared" si="75"/>
        <v>102.85640915697599</v>
      </c>
      <c r="X227" s="1">
        <f t="shared" si="76"/>
        <v>63.912030038964282</v>
      </c>
      <c r="Y227" s="1">
        <f t="shared" si="77"/>
        <v>4.7043890742177226</v>
      </c>
      <c r="Z227" s="1">
        <f t="shared" si="78"/>
        <v>7.7127482513725258</v>
      </c>
      <c r="AA227" s="1">
        <f t="shared" si="79"/>
        <v>2.2236579251543276</v>
      </c>
      <c r="AB227" s="1">
        <f t="shared" si="80"/>
        <v>1.6527317681512557</v>
      </c>
      <c r="AC227" s="1">
        <v>14</v>
      </c>
      <c r="AD227" s="1">
        <f t="shared" si="81"/>
        <v>0.55091058938375181</v>
      </c>
      <c r="AE227" s="1">
        <v>148.61699999999999</v>
      </c>
      <c r="AF227" s="1">
        <f t="shared" si="82"/>
        <v>28.663829787234043</v>
      </c>
      <c r="AG227" s="1">
        <f t="shared" si="83"/>
        <v>3.3778996391411402E-2</v>
      </c>
      <c r="AH227" s="1">
        <f t="shared" si="84"/>
        <v>0.82239915253321227</v>
      </c>
      <c r="AI227" s="1">
        <f t="shared" si="85"/>
        <v>1633496250</v>
      </c>
      <c r="AJ227" s="1">
        <f t="shared" si="86"/>
        <v>46255500</v>
      </c>
      <c r="AK227" s="1">
        <f t="shared" si="87"/>
        <v>46.255499999999998</v>
      </c>
      <c r="AL227" s="1" t="s">
        <v>975</v>
      </c>
      <c r="AM227" s="1" t="s">
        <v>2</v>
      </c>
      <c r="AN227" s="1" t="s">
        <v>976</v>
      </c>
      <c r="AO227" s="1" t="s">
        <v>977</v>
      </c>
      <c r="AP227" s="1" t="s">
        <v>978</v>
      </c>
      <c r="AQ227" s="1" t="s">
        <v>979</v>
      </c>
      <c r="AR227" s="1" t="s">
        <v>980</v>
      </c>
      <c r="AS227" s="1">
        <v>2</v>
      </c>
      <c r="AT227" s="1" t="s">
        <v>981</v>
      </c>
      <c r="AU227" s="1" t="s">
        <v>982</v>
      </c>
      <c r="AV227" s="1">
        <v>8</v>
      </c>
      <c r="AW227" s="2">
        <v>51</v>
      </c>
      <c r="AX227" s="2">
        <v>45</v>
      </c>
      <c r="AY227" s="2">
        <v>4</v>
      </c>
      <c r="AZ227" s="2">
        <v>7.3</v>
      </c>
      <c r="BA227" s="2">
        <v>45.9</v>
      </c>
      <c r="BB227" s="2">
        <v>0.1</v>
      </c>
      <c r="BC227" s="2">
        <v>0.1</v>
      </c>
      <c r="BD227" s="1">
        <v>0</v>
      </c>
      <c r="BE227" s="2">
        <v>0.3</v>
      </c>
      <c r="BF227" s="2">
        <v>27.4</v>
      </c>
      <c r="BG227" s="2">
        <v>2.4</v>
      </c>
      <c r="BH227" s="2">
        <v>6.2</v>
      </c>
      <c r="BI227" s="2">
        <v>0.7</v>
      </c>
      <c r="BJ227" s="1">
        <v>0</v>
      </c>
      <c r="BK227" s="2">
        <v>7.7</v>
      </c>
      <c r="BL227" s="2">
        <v>1.5</v>
      </c>
      <c r="BM227" s="1">
        <v>0</v>
      </c>
      <c r="BN227" s="2">
        <v>0.5</v>
      </c>
      <c r="BO227" s="2">
        <v>31665</v>
      </c>
      <c r="BP227" s="2">
        <v>3368</v>
      </c>
      <c r="BQ227" s="2">
        <v>33</v>
      </c>
      <c r="BR227" s="2">
        <v>4</v>
      </c>
      <c r="BS227" s="2">
        <v>0.16</v>
      </c>
      <c r="BT227" s="2">
        <v>0.02</v>
      </c>
      <c r="BU227" s="2">
        <v>57377</v>
      </c>
      <c r="BV227" s="2">
        <v>60</v>
      </c>
      <c r="BW227" s="2">
        <v>0.28000000000000003</v>
      </c>
      <c r="BX227" s="2">
        <v>80884</v>
      </c>
      <c r="BY227" s="2">
        <v>1257</v>
      </c>
      <c r="BZ227" s="2">
        <v>84</v>
      </c>
      <c r="CA227" s="2">
        <v>1</v>
      </c>
      <c r="CB227" s="2">
        <v>0.62</v>
      </c>
      <c r="CC227" s="2">
        <v>0.01</v>
      </c>
      <c r="CD227" s="2">
        <v>4</v>
      </c>
      <c r="CE227" s="2">
        <v>9</v>
      </c>
      <c r="CF227" s="2">
        <v>5</v>
      </c>
      <c r="CG227" s="2">
        <v>7</v>
      </c>
      <c r="CH227" s="2">
        <v>59</v>
      </c>
      <c r="CI227" s="2">
        <v>24</v>
      </c>
      <c r="CJ227" s="2">
        <v>53</v>
      </c>
      <c r="CK227" s="2">
        <v>1</v>
      </c>
      <c r="CL227" s="2">
        <v>3</v>
      </c>
      <c r="CM227" s="1">
        <v>0</v>
      </c>
      <c r="CN227" s="2">
        <v>1</v>
      </c>
      <c r="CO227" s="1">
        <v>0</v>
      </c>
      <c r="CP227" s="1">
        <v>0</v>
      </c>
      <c r="CQ227" s="2">
        <v>7</v>
      </c>
      <c r="CR227" s="2">
        <v>27</v>
      </c>
      <c r="CS227" s="2">
        <v>0.70692999999999995</v>
      </c>
      <c r="CT227" s="2">
        <v>0.44573000000000002</v>
      </c>
      <c r="CU227" s="1" t="s">
        <v>17</v>
      </c>
    </row>
    <row r="228" spans="1:99" s="1" customFormat="1" x14ac:dyDescent="0.25">
      <c r="A228" s="1" t="s">
        <v>1359</v>
      </c>
      <c r="C228" s="1" t="s">
        <v>1360</v>
      </c>
      <c r="D228" s="1">
        <v>1937</v>
      </c>
      <c r="E228" s="1">
        <f t="shared" si="88"/>
        <v>78</v>
      </c>
      <c r="F228" s="1">
        <v>6</v>
      </c>
      <c r="G228" s="1">
        <v>8</v>
      </c>
      <c r="H228" s="1">
        <v>975</v>
      </c>
      <c r="I228" s="1">
        <v>56025</v>
      </c>
      <c r="J228" s="1">
        <v>51875</v>
      </c>
      <c r="K228" s="1">
        <v>56025</v>
      </c>
      <c r="L228" s="1">
        <f t="shared" si="67"/>
        <v>2440443397.5</v>
      </c>
      <c r="M228" s="1">
        <v>2100.5433713000002</v>
      </c>
      <c r="N228" s="1">
        <f t="shared" si="68"/>
        <v>91499669.253828004</v>
      </c>
      <c r="O228" s="1">
        <f t="shared" si="69"/>
        <v>3.2820990176562503</v>
      </c>
      <c r="P228" s="1">
        <f t="shared" si="70"/>
        <v>8500604.9475791194</v>
      </c>
      <c r="Q228" s="1">
        <f t="shared" si="71"/>
        <v>8.5006049475791201</v>
      </c>
      <c r="R228" s="1">
        <v>0</v>
      </c>
      <c r="S228" s="1">
        <f t="shared" si="72"/>
        <v>0</v>
      </c>
      <c r="T228" s="1">
        <f t="shared" si="73"/>
        <v>0</v>
      </c>
      <c r="U228" s="1">
        <f t="shared" si="74"/>
        <v>0</v>
      </c>
      <c r="V228" s="1">
        <v>80865.623743999997</v>
      </c>
      <c r="W228" s="1">
        <f t="shared" si="75"/>
        <v>24.647842117171198</v>
      </c>
      <c r="X228" s="1">
        <f t="shared" si="76"/>
        <v>15.315463943371137</v>
      </c>
      <c r="Y228" s="1">
        <f t="shared" si="77"/>
        <v>2.3847830586245466</v>
      </c>
      <c r="Z228" s="1">
        <f t="shared" si="78"/>
        <v>26.671608951175536</v>
      </c>
      <c r="AA228" s="1">
        <f t="shared" si="79"/>
        <v>0.38520213149000238</v>
      </c>
      <c r="AB228" s="1">
        <f t="shared" si="80"/>
        <v>13.33580447558777</v>
      </c>
      <c r="AC228" s="1">
        <v>6</v>
      </c>
      <c r="AD228" s="1">
        <f t="shared" si="81"/>
        <v>4.4452681585292559</v>
      </c>
      <c r="AE228" s="1" t="s">
        <v>2</v>
      </c>
      <c r="AF228" s="1">
        <f t="shared" si="82"/>
        <v>0</v>
      </c>
      <c r="AG228" s="1">
        <f t="shared" si="83"/>
        <v>0.24710691649878888</v>
      </c>
      <c r="AH228" s="1">
        <f t="shared" si="84"/>
        <v>0.13284940438987775</v>
      </c>
      <c r="AI228" s="1">
        <f t="shared" si="85"/>
        <v>2259669812.5</v>
      </c>
      <c r="AJ228" s="1">
        <f t="shared" si="86"/>
        <v>63986775</v>
      </c>
      <c r="AK228" s="1">
        <f t="shared" si="87"/>
        <v>63.986775000000002</v>
      </c>
      <c r="AL228" s="1" t="s">
        <v>1361</v>
      </c>
      <c r="AM228" s="1" t="s">
        <v>2</v>
      </c>
      <c r="AN228" s="1" t="s">
        <v>1362</v>
      </c>
      <c r="AO228" s="1" t="s">
        <v>1363</v>
      </c>
      <c r="AP228" s="1" t="s">
        <v>2</v>
      </c>
      <c r="AQ228" s="1" t="s">
        <v>2</v>
      </c>
      <c r="AR228" s="1" t="s">
        <v>2</v>
      </c>
      <c r="AS228" s="1">
        <v>0</v>
      </c>
      <c r="AT228" s="1" t="s">
        <v>2</v>
      </c>
      <c r="AU228" s="1" t="s">
        <v>2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  <c r="CC228" s="1">
        <v>0</v>
      </c>
      <c r="CD228" s="1">
        <v>0</v>
      </c>
      <c r="CE228" s="1">
        <v>0</v>
      </c>
      <c r="CF228" s="1">
        <v>0</v>
      </c>
      <c r="CG228" s="1">
        <v>0</v>
      </c>
      <c r="CH228" s="1">
        <v>0</v>
      </c>
      <c r="CI228" s="1">
        <v>0</v>
      </c>
      <c r="CJ228" s="1">
        <v>0</v>
      </c>
      <c r="CK228" s="1">
        <v>0</v>
      </c>
      <c r="CL228" s="1">
        <v>0</v>
      </c>
      <c r="CM228" s="1">
        <v>0</v>
      </c>
      <c r="CN228" s="1">
        <v>0</v>
      </c>
      <c r="CO228" s="1">
        <v>0</v>
      </c>
      <c r="CP228" s="1">
        <v>0</v>
      </c>
      <c r="CQ228" s="1">
        <v>0</v>
      </c>
      <c r="CR228" s="1">
        <v>0</v>
      </c>
      <c r="CS228" s="1">
        <v>0</v>
      </c>
      <c r="CT228" s="1">
        <v>0</v>
      </c>
      <c r="CU228" s="1" t="s">
        <v>6</v>
      </c>
    </row>
    <row r="229" spans="1:99" s="1" customFormat="1" x14ac:dyDescent="0.25">
      <c r="A229" s="1" t="s">
        <v>1364</v>
      </c>
      <c r="C229" s="1" t="s">
        <v>1365</v>
      </c>
      <c r="D229" s="1">
        <v>1989</v>
      </c>
      <c r="E229" s="1">
        <f t="shared" si="88"/>
        <v>26</v>
      </c>
      <c r="F229" s="1">
        <v>0</v>
      </c>
      <c r="G229" s="1">
        <v>15</v>
      </c>
      <c r="H229" s="1">
        <v>0</v>
      </c>
      <c r="I229" s="1">
        <v>3000</v>
      </c>
      <c r="J229" s="1">
        <v>0</v>
      </c>
      <c r="K229" s="1">
        <v>3000</v>
      </c>
      <c r="L229" s="1">
        <f t="shared" si="67"/>
        <v>130679700</v>
      </c>
      <c r="M229" s="1">
        <v>370</v>
      </c>
      <c r="N229" s="1">
        <f t="shared" si="68"/>
        <v>16117200</v>
      </c>
      <c r="O229" s="1">
        <f t="shared" si="69"/>
        <v>0.578125</v>
      </c>
      <c r="P229" s="1">
        <f t="shared" si="70"/>
        <v>1497338.2</v>
      </c>
      <c r="Q229" s="1">
        <f t="shared" si="71"/>
        <v>1.4973382000000002</v>
      </c>
      <c r="R229" s="1">
        <v>41</v>
      </c>
      <c r="S229" s="1">
        <f t="shared" si="72"/>
        <v>106.18959</v>
      </c>
      <c r="T229" s="1">
        <f t="shared" si="73"/>
        <v>26240</v>
      </c>
      <c r="U229" s="1">
        <f t="shared" si="74"/>
        <v>1143080000</v>
      </c>
      <c r="W229" s="1">
        <f t="shared" si="75"/>
        <v>0</v>
      </c>
      <c r="X229" s="1">
        <f t="shared" si="76"/>
        <v>0</v>
      </c>
      <c r="Y229" s="1">
        <f t="shared" si="77"/>
        <v>0</v>
      </c>
      <c r="Z229" s="1">
        <f t="shared" si="78"/>
        <v>8.1080894944531305</v>
      </c>
      <c r="AA229" s="1" t="e">
        <f t="shared" si="79"/>
        <v>#DIV/0!</v>
      </c>
      <c r="AB229" s="1" t="e">
        <f t="shared" si="80"/>
        <v>#DIV/0!</v>
      </c>
      <c r="AC229" s="1">
        <v>0</v>
      </c>
      <c r="AD229" s="1" t="e">
        <f t="shared" si="81"/>
        <v>#DIV/0!</v>
      </c>
      <c r="AE229" s="1" t="s">
        <v>2</v>
      </c>
      <c r="AF229" s="1">
        <f t="shared" si="82"/>
        <v>70.918918918918919</v>
      </c>
      <c r="AG229" s="1">
        <f t="shared" si="83"/>
        <v>0.17898605030263473</v>
      </c>
      <c r="AH229" s="1" t="e">
        <f t="shared" si="84"/>
        <v>#DIV/0!</v>
      </c>
      <c r="AI229" s="1">
        <f t="shared" si="85"/>
        <v>0</v>
      </c>
      <c r="AJ229" s="1">
        <f t="shared" si="86"/>
        <v>0</v>
      </c>
      <c r="AK229" s="1">
        <f t="shared" si="87"/>
        <v>0</v>
      </c>
      <c r="AL229" s="1" t="s">
        <v>2</v>
      </c>
      <c r="AM229" s="1" t="s">
        <v>2</v>
      </c>
      <c r="AN229" s="1" t="s">
        <v>2</v>
      </c>
      <c r="AO229" s="1" t="s">
        <v>2</v>
      </c>
      <c r="AP229" s="1" t="s">
        <v>2</v>
      </c>
      <c r="AQ229" s="1" t="s">
        <v>2</v>
      </c>
      <c r="AR229" s="1" t="s">
        <v>2</v>
      </c>
      <c r="AS229" s="1">
        <v>0</v>
      </c>
      <c r="AT229" s="1" t="s">
        <v>2</v>
      </c>
      <c r="AU229" s="1" t="s">
        <v>2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0</v>
      </c>
      <c r="CE229" s="1">
        <v>0</v>
      </c>
      <c r="CF229" s="1">
        <v>0</v>
      </c>
      <c r="CG229" s="1">
        <v>0</v>
      </c>
      <c r="CH229" s="1">
        <v>0</v>
      </c>
      <c r="CI229" s="1">
        <v>0</v>
      </c>
      <c r="CJ229" s="1">
        <v>0</v>
      </c>
      <c r="CK229" s="1">
        <v>0</v>
      </c>
      <c r="CL229" s="1">
        <v>0</v>
      </c>
      <c r="CM229" s="1">
        <v>0</v>
      </c>
      <c r="CN229" s="1">
        <v>0</v>
      </c>
      <c r="CO229" s="1">
        <v>0</v>
      </c>
      <c r="CP229" s="1">
        <v>0</v>
      </c>
      <c r="CQ229" s="1">
        <v>0</v>
      </c>
      <c r="CR229" s="1">
        <v>0</v>
      </c>
      <c r="CS229" s="1">
        <v>0</v>
      </c>
      <c r="CT229" s="1">
        <v>0</v>
      </c>
      <c r="CU229" s="1" t="s">
        <v>17</v>
      </c>
    </row>
    <row r="230" spans="1:99" s="1" customFormat="1" x14ac:dyDescent="0.25">
      <c r="A230" s="1" t="s">
        <v>1366</v>
      </c>
      <c r="C230" s="1" t="s">
        <v>1367</v>
      </c>
      <c r="D230" s="1">
        <v>1987</v>
      </c>
      <c r="E230" s="1">
        <f t="shared" si="88"/>
        <v>28</v>
      </c>
      <c r="F230" s="1">
        <v>8</v>
      </c>
      <c r="G230" s="1">
        <v>14</v>
      </c>
      <c r="H230" s="1">
        <v>1115</v>
      </c>
      <c r="I230" s="1">
        <v>3600</v>
      </c>
      <c r="J230" s="1">
        <v>760</v>
      </c>
      <c r="K230" s="1">
        <v>3600</v>
      </c>
      <c r="L230" s="1">
        <f t="shared" si="67"/>
        <v>156815640</v>
      </c>
      <c r="M230" s="1">
        <v>698</v>
      </c>
      <c r="N230" s="1">
        <f t="shared" si="68"/>
        <v>30404880</v>
      </c>
      <c r="O230" s="1">
        <f t="shared" si="69"/>
        <v>1.090625</v>
      </c>
      <c r="P230" s="1">
        <f t="shared" si="70"/>
        <v>2824708.2800000003</v>
      </c>
      <c r="Q230" s="1">
        <f t="shared" si="71"/>
        <v>2.8247082800000003</v>
      </c>
      <c r="R230" s="1">
        <v>26.1</v>
      </c>
      <c r="S230" s="1">
        <f t="shared" si="72"/>
        <v>67.598738999999995</v>
      </c>
      <c r="T230" s="1">
        <f t="shared" si="73"/>
        <v>16704</v>
      </c>
      <c r="U230" s="1">
        <f t="shared" si="74"/>
        <v>727668000</v>
      </c>
      <c r="W230" s="1">
        <f t="shared" si="75"/>
        <v>0</v>
      </c>
      <c r="X230" s="1">
        <f t="shared" si="76"/>
        <v>0</v>
      </c>
      <c r="Y230" s="1">
        <f t="shared" si="77"/>
        <v>0</v>
      </c>
      <c r="Z230" s="1">
        <f t="shared" si="78"/>
        <v>5.1575812830045704</v>
      </c>
      <c r="AA230" s="1">
        <f t="shared" si="79"/>
        <v>0</v>
      </c>
      <c r="AB230" s="1">
        <f t="shared" si="80"/>
        <v>1.9340929811267138</v>
      </c>
      <c r="AC230" s="1">
        <v>8</v>
      </c>
      <c r="AD230" s="1">
        <f t="shared" si="81"/>
        <v>0.6446976603755713</v>
      </c>
      <c r="AE230" s="1" t="s">
        <v>2</v>
      </c>
      <c r="AF230" s="1">
        <f t="shared" si="82"/>
        <v>23.931232091690543</v>
      </c>
      <c r="AG230" s="1">
        <f t="shared" si="83"/>
        <v>8.28933865432884E-2</v>
      </c>
      <c r="AH230" s="1">
        <f t="shared" si="84"/>
        <v>3.0131995825247526</v>
      </c>
      <c r="AI230" s="1">
        <f t="shared" si="85"/>
        <v>33105524</v>
      </c>
      <c r="AJ230" s="1">
        <f t="shared" si="86"/>
        <v>937444.8</v>
      </c>
      <c r="AK230" s="1">
        <f t="shared" si="87"/>
        <v>0.93744480000000008</v>
      </c>
      <c r="AL230" s="1" t="s">
        <v>2</v>
      </c>
      <c r="AM230" s="1" t="s">
        <v>2</v>
      </c>
      <c r="AN230" s="1" t="s">
        <v>2</v>
      </c>
      <c r="AO230" s="1" t="s">
        <v>2</v>
      </c>
      <c r="AP230" s="1" t="s">
        <v>2</v>
      </c>
      <c r="AQ230" s="1" t="s">
        <v>2</v>
      </c>
      <c r="AR230" s="1" t="s">
        <v>2</v>
      </c>
      <c r="AS230" s="1">
        <v>0</v>
      </c>
      <c r="AT230" s="1" t="s">
        <v>2</v>
      </c>
      <c r="AU230" s="1" t="s">
        <v>2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0</v>
      </c>
      <c r="CE230" s="1">
        <v>0</v>
      </c>
      <c r="CF230" s="1">
        <v>0</v>
      </c>
      <c r="CG230" s="1">
        <v>0</v>
      </c>
      <c r="CH230" s="1">
        <v>0</v>
      </c>
      <c r="CI230" s="1">
        <v>0</v>
      </c>
      <c r="CJ230" s="1">
        <v>0</v>
      </c>
      <c r="CK230" s="1">
        <v>0</v>
      </c>
      <c r="CL230" s="1">
        <v>0</v>
      </c>
      <c r="CM230" s="1">
        <v>0</v>
      </c>
      <c r="CN230" s="1">
        <v>0</v>
      </c>
      <c r="CO230" s="1">
        <v>0</v>
      </c>
      <c r="CP230" s="1">
        <v>0</v>
      </c>
      <c r="CQ230" s="1">
        <v>0</v>
      </c>
      <c r="CR230" s="1">
        <v>0</v>
      </c>
      <c r="CS230" s="1">
        <v>0</v>
      </c>
      <c r="CT230" s="1">
        <v>0</v>
      </c>
      <c r="CU230" s="1" t="s">
        <v>17</v>
      </c>
    </row>
    <row r="231" spans="1:99" s="1" customFormat="1" x14ac:dyDescent="0.25">
      <c r="A231" s="1" t="s">
        <v>1368</v>
      </c>
      <c r="C231" s="1" t="s">
        <v>1369</v>
      </c>
      <c r="D231" s="1">
        <v>1995</v>
      </c>
      <c r="E231" s="1">
        <f t="shared" si="88"/>
        <v>20</v>
      </c>
      <c r="F231" s="1">
        <v>21</v>
      </c>
      <c r="G231" s="1">
        <v>25</v>
      </c>
      <c r="H231" s="1">
        <v>350</v>
      </c>
      <c r="I231" s="1">
        <v>1900</v>
      </c>
      <c r="J231" s="1">
        <v>600</v>
      </c>
      <c r="K231" s="1">
        <v>1900</v>
      </c>
      <c r="L231" s="1">
        <f t="shared" si="67"/>
        <v>82763810</v>
      </c>
      <c r="M231" s="1">
        <v>300</v>
      </c>
      <c r="N231" s="1">
        <f t="shared" si="68"/>
        <v>13068000</v>
      </c>
      <c r="O231" s="1">
        <f t="shared" si="69"/>
        <v>0.46875</v>
      </c>
      <c r="P231" s="1">
        <f t="shared" si="70"/>
        <v>1214058</v>
      </c>
      <c r="Q231" s="1">
        <f t="shared" si="71"/>
        <v>1.2140580000000001</v>
      </c>
      <c r="R231" s="1">
        <v>8</v>
      </c>
      <c r="S231" s="1">
        <f t="shared" si="72"/>
        <v>20.719919999999998</v>
      </c>
      <c r="T231" s="1">
        <f t="shared" si="73"/>
        <v>5120</v>
      </c>
      <c r="U231" s="1">
        <f t="shared" si="74"/>
        <v>223040000</v>
      </c>
      <c r="W231" s="1">
        <f t="shared" si="75"/>
        <v>0</v>
      </c>
      <c r="X231" s="1">
        <f t="shared" si="76"/>
        <v>0</v>
      </c>
      <c r="Y231" s="1">
        <f t="shared" si="77"/>
        <v>0</v>
      </c>
      <c r="Z231" s="1">
        <f t="shared" si="78"/>
        <v>6.3333187940006122</v>
      </c>
      <c r="AA231" s="1">
        <f t="shared" si="79"/>
        <v>0</v>
      </c>
      <c r="AB231" s="1">
        <f t="shared" si="80"/>
        <v>0.90475982771437324</v>
      </c>
      <c r="AC231" s="1">
        <v>21</v>
      </c>
      <c r="AD231" s="1">
        <f t="shared" si="81"/>
        <v>0.30158660923812441</v>
      </c>
      <c r="AE231" s="1" t="s">
        <v>2</v>
      </c>
      <c r="AF231" s="1">
        <f t="shared" si="82"/>
        <v>17.066666666666666</v>
      </c>
      <c r="AG231" s="1">
        <f t="shared" si="83"/>
        <v>0.15526452349358341</v>
      </c>
      <c r="AH231" s="1">
        <f t="shared" si="84"/>
        <v>1.6404238414891201</v>
      </c>
      <c r="AI231" s="1">
        <f t="shared" si="85"/>
        <v>26135940</v>
      </c>
      <c r="AJ231" s="1">
        <f t="shared" si="86"/>
        <v>740088</v>
      </c>
      <c r="AK231" s="1">
        <f t="shared" si="87"/>
        <v>0.74008799999999997</v>
      </c>
      <c r="AL231" s="1" t="s">
        <v>2</v>
      </c>
      <c r="AM231" s="1" t="s">
        <v>2</v>
      </c>
      <c r="AN231" s="1" t="s">
        <v>2</v>
      </c>
      <c r="AO231" s="1" t="s">
        <v>2</v>
      </c>
      <c r="AP231" s="1" t="s">
        <v>2</v>
      </c>
      <c r="AQ231" s="1" t="s">
        <v>2</v>
      </c>
      <c r="AR231" s="1" t="s">
        <v>2</v>
      </c>
      <c r="AS231" s="1">
        <v>0</v>
      </c>
      <c r="AT231" s="1" t="s">
        <v>2</v>
      </c>
      <c r="AU231" s="1" t="s">
        <v>2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  <c r="CC231" s="1">
        <v>0</v>
      </c>
      <c r="CD231" s="1">
        <v>0</v>
      </c>
      <c r="CE231" s="1">
        <v>0</v>
      </c>
      <c r="CF231" s="1">
        <v>0</v>
      </c>
      <c r="CG231" s="1">
        <v>0</v>
      </c>
      <c r="CH231" s="1">
        <v>0</v>
      </c>
      <c r="CI231" s="1">
        <v>0</v>
      </c>
      <c r="CJ231" s="1">
        <v>0</v>
      </c>
      <c r="CK231" s="1">
        <v>0</v>
      </c>
      <c r="CL231" s="1">
        <v>0</v>
      </c>
      <c r="CM231" s="1">
        <v>0</v>
      </c>
      <c r="CN231" s="1">
        <v>0</v>
      </c>
      <c r="CO231" s="1">
        <v>0</v>
      </c>
      <c r="CP231" s="1">
        <v>0</v>
      </c>
      <c r="CQ231" s="1">
        <v>0</v>
      </c>
      <c r="CR231" s="1">
        <v>0</v>
      </c>
      <c r="CS231" s="1">
        <v>0</v>
      </c>
      <c r="CT231" s="1">
        <v>0</v>
      </c>
      <c r="CU231" s="1" t="s">
        <v>17</v>
      </c>
    </row>
    <row r="232" spans="1:99" s="1" customFormat="1" x14ac:dyDescent="0.25">
      <c r="A232" s="1" t="s">
        <v>1370</v>
      </c>
      <c r="C232" s="1" t="s">
        <v>1371</v>
      </c>
      <c r="D232" s="1">
        <v>1977</v>
      </c>
      <c r="E232" s="1">
        <f t="shared" si="88"/>
        <v>38</v>
      </c>
      <c r="F232" s="1">
        <v>4</v>
      </c>
      <c r="G232" s="1">
        <v>9</v>
      </c>
      <c r="H232" s="1">
        <v>65</v>
      </c>
      <c r="I232" s="1">
        <v>360</v>
      </c>
      <c r="J232" s="1">
        <v>57</v>
      </c>
      <c r="K232" s="1">
        <v>360</v>
      </c>
      <c r="L232" s="1">
        <f t="shared" si="67"/>
        <v>15681564</v>
      </c>
      <c r="M232" s="1">
        <v>487</v>
      </c>
      <c r="N232" s="1">
        <f t="shared" si="68"/>
        <v>21213720</v>
      </c>
      <c r="O232" s="1">
        <f t="shared" si="69"/>
        <v>0.76093750000000004</v>
      </c>
      <c r="P232" s="1">
        <f t="shared" si="70"/>
        <v>1970820.82</v>
      </c>
      <c r="Q232" s="1">
        <f t="shared" si="71"/>
        <v>1.9708208200000001</v>
      </c>
      <c r="R232" s="1">
        <v>4</v>
      </c>
      <c r="S232" s="1">
        <f t="shared" si="72"/>
        <v>10.359959999999999</v>
      </c>
      <c r="T232" s="1">
        <f t="shared" si="73"/>
        <v>2560</v>
      </c>
      <c r="U232" s="1">
        <f t="shared" si="74"/>
        <v>111520000</v>
      </c>
      <c r="W232" s="1">
        <f t="shared" si="75"/>
        <v>0</v>
      </c>
      <c r="X232" s="1">
        <f t="shared" si="76"/>
        <v>0</v>
      </c>
      <c r="Y232" s="1">
        <f t="shared" si="77"/>
        <v>0</v>
      </c>
      <c r="Z232" s="1">
        <f t="shared" si="78"/>
        <v>0.73921801551071664</v>
      </c>
      <c r="AA232" s="1">
        <f t="shared" si="79"/>
        <v>0</v>
      </c>
      <c r="AB232" s="1">
        <f t="shared" si="80"/>
        <v>0.55441351163303754</v>
      </c>
      <c r="AC232" s="1">
        <v>4</v>
      </c>
      <c r="AD232" s="1">
        <f t="shared" si="81"/>
        <v>0.18480450387767916</v>
      </c>
      <c r="AE232" s="1" t="s">
        <v>2</v>
      </c>
      <c r="AF232" s="1">
        <f t="shared" si="82"/>
        <v>5.2566735112936342</v>
      </c>
      <c r="AG232" s="1">
        <f t="shared" si="83"/>
        <v>1.4223601454731142E-2</v>
      </c>
      <c r="AH232" s="1">
        <f t="shared" si="84"/>
        <v>28.031102133515844</v>
      </c>
      <c r="AI232" s="1">
        <f t="shared" si="85"/>
        <v>2482914.3000000003</v>
      </c>
      <c r="AJ232" s="1">
        <f t="shared" si="86"/>
        <v>70308.36</v>
      </c>
      <c r="AK232" s="1">
        <f t="shared" si="87"/>
        <v>7.030836E-2</v>
      </c>
      <c r="AL232" s="1" t="s">
        <v>2</v>
      </c>
      <c r="AM232" s="1" t="s">
        <v>2</v>
      </c>
      <c r="AN232" s="1" t="s">
        <v>2</v>
      </c>
      <c r="AO232" s="1" t="s">
        <v>2</v>
      </c>
      <c r="AP232" s="1" t="s">
        <v>2</v>
      </c>
      <c r="AQ232" s="1" t="s">
        <v>2</v>
      </c>
      <c r="AR232" s="1" t="s">
        <v>2</v>
      </c>
      <c r="AS232" s="1">
        <v>0</v>
      </c>
      <c r="AT232" s="1" t="s">
        <v>2</v>
      </c>
      <c r="AU232" s="1" t="s">
        <v>2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  <c r="CC232" s="1">
        <v>0</v>
      </c>
      <c r="CD232" s="1">
        <v>0</v>
      </c>
      <c r="CE232" s="1">
        <v>0</v>
      </c>
      <c r="CF232" s="1">
        <v>0</v>
      </c>
      <c r="CG232" s="1">
        <v>0</v>
      </c>
      <c r="CH232" s="1">
        <v>0</v>
      </c>
      <c r="CI232" s="1">
        <v>0</v>
      </c>
      <c r="CJ232" s="1">
        <v>0</v>
      </c>
      <c r="CK232" s="1">
        <v>0</v>
      </c>
      <c r="CL232" s="1">
        <v>0</v>
      </c>
      <c r="CM232" s="1">
        <v>0</v>
      </c>
      <c r="CN232" s="1">
        <v>0</v>
      </c>
      <c r="CO232" s="1">
        <v>0</v>
      </c>
      <c r="CP232" s="1">
        <v>0</v>
      </c>
      <c r="CQ232" s="1">
        <v>0</v>
      </c>
      <c r="CR232" s="1">
        <v>0</v>
      </c>
      <c r="CS232" s="1">
        <v>0</v>
      </c>
      <c r="CT232" s="1">
        <v>0</v>
      </c>
      <c r="CU232" s="1" t="s">
        <v>17</v>
      </c>
    </row>
    <row r="233" spans="1:99" s="1" customFormat="1" x14ac:dyDescent="0.25">
      <c r="A233" s="1" t="s">
        <v>1372</v>
      </c>
      <c r="B233" s="1" t="s">
        <v>1370</v>
      </c>
      <c r="C233" s="1" t="s">
        <v>1373</v>
      </c>
      <c r="D233" s="1">
        <v>1976</v>
      </c>
      <c r="E233" s="1">
        <f t="shared" si="88"/>
        <v>39</v>
      </c>
      <c r="F233" s="1">
        <v>0</v>
      </c>
      <c r="G233" s="1">
        <v>13</v>
      </c>
      <c r="H233" s="1">
        <v>0</v>
      </c>
      <c r="I233" s="1">
        <v>360</v>
      </c>
      <c r="J233" s="1">
        <v>57</v>
      </c>
      <c r="K233" s="1">
        <v>360</v>
      </c>
      <c r="L233" s="1">
        <f t="shared" si="67"/>
        <v>15681564</v>
      </c>
      <c r="M233" s="1">
        <v>487</v>
      </c>
      <c r="N233" s="1">
        <f t="shared" si="68"/>
        <v>21213720</v>
      </c>
      <c r="O233" s="1">
        <f t="shared" si="69"/>
        <v>0.76093750000000004</v>
      </c>
      <c r="P233" s="1">
        <f t="shared" si="70"/>
        <v>1970820.82</v>
      </c>
      <c r="Q233" s="1">
        <f t="shared" si="71"/>
        <v>1.9708208200000001</v>
      </c>
      <c r="R233" s="1">
        <v>4</v>
      </c>
      <c r="S233" s="1">
        <f t="shared" si="72"/>
        <v>10.359959999999999</v>
      </c>
      <c r="T233" s="1">
        <f t="shared" si="73"/>
        <v>2560</v>
      </c>
      <c r="U233" s="1">
        <f t="shared" si="74"/>
        <v>111520000</v>
      </c>
      <c r="W233" s="1">
        <f t="shared" si="75"/>
        <v>0</v>
      </c>
      <c r="X233" s="1">
        <f t="shared" si="76"/>
        <v>0</v>
      </c>
      <c r="Y233" s="1">
        <f t="shared" si="77"/>
        <v>0</v>
      </c>
      <c r="Z233" s="1">
        <f t="shared" si="78"/>
        <v>0.73921801551071664</v>
      </c>
      <c r="AA233" s="1">
        <f t="shared" si="79"/>
        <v>0</v>
      </c>
      <c r="AB233" s="1" t="e">
        <f t="shared" si="80"/>
        <v>#DIV/0!</v>
      </c>
      <c r="AC233" s="1">
        <v>0</v>
      </c>
      <c r="AD233" s="1" t="e">
        <f t="shared" si="81"/>
        <v>#DIV/0!</v>
      </c>
      <c r="AE233" s="1" t="s">
        <v>2</v>
      </c>
      <c r="AF233" s="1">
        <f t="shared" si="82"/>
        <v>5.2566735112936342</v>
      </c>
      <c r="AG233" s="1">
        <f t="shared" si="83"/>
        <v>1.4223601454731142E-2</v>
      </c>
      <c r="AH233" s="1">
        <f t="shared" si="84"/>
        <v>28.031102133515844</v>
      </c>
      <c r="AI233" s="1">
        <f t="shared" si="85"/>
        <v>2482914.3000000003</v>
      </c>
      <c r="AJ233" s="1">
        <f t="shared" si="86"/>
        <v>70308.36</v>
      </c>
      <c r="AK233" s="1">
        <f t="shared" si="87"/>
        <v>7.030836E-2</v>
      </c>
      <c r="AL233" s="1" t="s">
        <v>2</v>
      </c>
      <c r="AM233" s="1" t="s">
        <v>2</v>
      </c>
      <c r="AN233" s="1" t="s">
        <v>2</v>
      </c>
      <c r="AO233" s="1" t="s">
        <v>2</v>
      </c>
      <c r="AP233" s="1" t="s">
        <v>2</v>
      </c>
      <c r="AQ233" s="1" t="s">
        <v>2</v>
      </c>
      <c r="AR233" s="1" t="s">
        <v>2</v>
      </c>
      <c r="AS233" s="1">
        <v>0</v>
      </c>
      <c r="AT233" s="1" t="s">
        <v>2</v>
      </c>
      <c r="AU233" s="1" t="s">
        <v>2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  <c r="CC233" s="1">
        <v>0</v>
      </c>
      <c r="CD233" s="1">
        <v>0</v>
      </c>
      <c r="CE233" s="1">
        <v>0</v>
      </c>
      <c r="CF233" s="1">
        <v>0</v>
      </c>
      <c r="CG233" s="1">
        <v>0</v>
      </c>
      <c r="CH233" s="1">
        <v>0</v>
      </c>
      <c r="CI233" s="1">
        <v>0</v>
      </c>
      <c r="CJ233" s="1">
        <v>0</v>
      </c>
      <c r="CK233" s="1">
        <v>0</v>
      </c>
      <c r="CL233" s="1">
        <v>0</v>
      </c>
      <c r="CM233" s="1">
        <v>0</v>
      </c>
      <c r="CN233" s="1">
        <v>0</v>
      </c>
      <c r="CO233" s="1">
        <v>0</v>
      </c>
      <c r="CP233" s="1">
        <v>0</v>
      </c>
      <c r="CQ233" s="1">
        <v>0</v>
      </c>
      <c r="CR233" s="1">
        <v>0</v>
      </c>
      <c r="CS233" s="1">
        <v>0</v>
      </c>
      <c r="CT233" s="1">
        <v>0</v>
      </c>
      <c r="CU233" s="1" t="s">
        <v>17</v>
      </c>
    </row>
    <row r="234" spans="1:99" s="1" customFormat="1" x14ac:dyDescent="0.25">
      <c r="A234" s="1" t="s">
        <v>1374</v>
      </c>
      <c r="C234" s="1" t="s">
        <v>1375</v>
      </c>
      <c r="D234" s="1">
        <v>1911</v>
      </c>
      <c r="E234" s="1">
        <f t="shared" si="88"/>
        <v>104</v>
      </c>
      <c r="F234" s="1">
        <v>0</v>
      </c>
      <c r="G234" s="1">
        <v>9</v>
      </c>
      <c r="H234" s="1">
        <v>0</v>
      </c>
      <c r="I234" s="1">
        <v>24000</v>
      </c>
      <c r="J234" s="1">
        <v>18500</v>
      </c>
      <c r="K234" s="1">
        <v>24000</v>
      </c>
      <c r="L234" s="1">
        <f t="shared" si="67"/>
        <v>1045437600</v>
      </c>
      <c r="M234" s="1">
        <v>1630</v>
      </c>
      <c r="N234" s="1">
        <f t="shared" si="68"/>
        <v>71002800</v>
      </c>
      <c r="O234" s="1">
        <f t="shared" si="69"/>
        <v>2.546875</v>
      </c>
      <c r="P234" s="1">
        <f t="shared" si="70"/>
        <v>6596381.7999999998</v>
      </c>
      <c r="Q234" s="1">
        <f t="shared" si="71"/>
        <v>6.5963818000000005</v>
      </c>
      <c r="R234" s="1">
        <v>1160</v>
      </c>
      <c r="S234" s="1">
        <f t="shared" si="72"/>
        <v>3004.3883999999998</v>
      </c>
      <c r="T234" s="1">
        <f t="shared" si="73"/>
        <v>742400</v>
      </c>
      <c r="U234" s="1">
        <f t="shared" si="74"/>
        <v>32340800000</v>
      </c>
      <c r="V234" s="1">
        <v>59317.351181999999</v>
      </c>
      <c r="W234" s="1">
        <f t="shared" si="75"/>
        <v>18.0799286402736</v>
      </c>
      <c r="X234" s="1">
        <f t="shared" si="76"/>
        <v>11.234350409763708</v>
      </c>
      <c r="Y234" s="1">
        <f t="shared" si="77"/>
        <v>1.985814652236592</v>
      </c>
      <c r="Z234" s="1">
        <f t="shared" si="78"/>
        <v>14.723892578884213</v>
      </c>
      <c r="AA234" s="1">
        <f t="shared" si="79"/>
        <v>0.79230586634139932</v>
      </c>
      <c r="AB234" s="1" t="e">
        <f t="shared" si="80"/>
        <v>#DIV/0!</v>
      </c>
      <c r="AC234" s="1">
        <v>0</v>
      </c>
      <c r="AD234" s="1" t="e">
        <f t="shared" si="81"/>
        <v>#DIV/0!</v>
      </c>
      <c r="AE234" s="1">
        <v>439.23500000000001</v>
      </c>
      <c r="AF234" s="1">
        <f t="shared" si="82"/>
        <v>455.46012269938649</v>
      </c>
      <c r="AG234" s="1">
        <f t="shared" si="83"/>
        <v>0.15485682509456208</v>
      </c>
      <c r="AH234" s="1">
        <f t="shared" si="84"/>
        <v>0.28906928233808282</v>
      </c>
      <c r="AI234" s="1">
        <f t="shared" si="85"/>
        <v>805858150</v>
      </c>
      <c r="AJ234" s="1">
        <f t="shared" si="86"/>
        <v>22819380</v>
      </c>
      <c r="AK234" s="1">
        <f t="shared" si="87"/>
        <v>22.819379999999999</v>
      </c>
      <c r="AL234" s="1" t="s">
        <v>838</v>
      </c>
      <c r="AM234" s="1" t="s">
        <v>2</v>
      </c>
      <c r="AN234" s="1" t="s">
        <v>2</v>
      </c>
      <c r="AO234" s="1" t="s">
        <v>839</v>
      </c>
      <c r="AP234" s="1" t="s">
        <v>840</v>
      </c>
      <c r="AQ234" s="1" t="s">
        <v>330</v>
      </c>
      <c r="AR234" s="1" t="s">
        <v>841</v>
      </c>
      <c r="AS234" s="1">
        <v>2</v>
      </c>
      <c r="AT234" s="1" t="s">
        <v>842</v>
      </c>
      <c r="AU234" s="1" t="s">
        <v>843</v>
      </c>
      <c r="AV234" s="1">
        <v>6</v>
      </c>
      <c r="AW234" s="2">
        <v>53</v>
      </c>
      <c r="AX234" s="2">
        <v>44</v>
      </c>
      <c r="AY234" s="2">
        <v>3</v>
      </c>
      <c r="AZ234" s="2">
        <v>2.9</v>
      </c>
      <c r="BA234" s="2">
        <v>5.6</v>
      </c>
      <c r="BB234" s="2">
        <v>0.6</v>
      </c>
      <c r="BC234" s="2">
        <v>0.8</v>
      </c>
      <c r="BD234" s="2">
        <v>0.3</v>
      </c>
      <c r="BE234" s="2">
        <v>1.1000000000000001</v>
      </c>
      <c r="BF234" s="2">
        <v>6.1</v>
      </c>
      <c r="BG234" s="2">
        <v>0.1</v>
      </c>
      <c r="BH234" s="2">
        <v>0.3</v>
      </c>
      <c r="BI234" s="1">
        <v>0</v>
      </c>
      <c r="BJ234" s="2">
        <v>0.1</v>
      </c>
      <c r="BK234" s="2">
        <v>18.5</v>
      </c>
      <c r="BL234" s="2">
        <v>63.5</v>
      </c>
      <c r="BM234" s="1">
        <v>0</v>
      </c>
      <c r="BN234" s="1">
        <v>0</v>
      </c>
      <c r="BO234" s="2">
        <v>37182</v>
      </c>
      <c r="BP234" s="2">
        <v>8236</v>
      </c>
      <c r="BQ234" s="2">
        <v>12</v>
      </c>
      <c r="BR234" s="2">
        <v>3</v>
      </c>
      <c r="BS234" s="2">
        <v>0.08</v>
      </c>
      <c r="BT234" s="2">
        <v>0.02</v>
      </c>
      <c r="BU234" s="2">
        <v>84720</v>
      </c>
      <c r="BV234" s="2">
        <v>28</v>
      </c>
      <c r="BW234" s="2">
        <v>0.18</v>
      </c>
      <c r="BX234" s="2">
        <v>3927948</v>
      </c>
      <c r="BY234" s="2">
        <v>162570</v>
      </c>
      <c r="BZ234" s="2">
        <v>1295</v>
      </c>
      <c r="CA234" s="2">
        <v>54</v>
      </c>
      <c r="CB234" s="2">
        <v>10.11</v>
      </c>
      <c r="CC234" s="2">
        <v>0.44</v>
      </c>
      <c r="CD234" s="2">
        <v>5</v>
      </c>
      <c r="CE234" s="2">
        <v>11</v>
      </c>
      <c r="CF234" s="2">
        <v>76</v>
      </c>
      <c r="CG234" s="2">
        <v>34</v>
      </c>
      <c r="CH234" s="2">
        <v>8</v>
      </c>
      <c r="CI234" s="2">
        <v>1</v>
      </c>
      <c r="CJ234" s="2">
        <v>1</v>
      </c>
      <c r="CK234" s="1">
        <v>0</v>
      </c>
      <c r="CL234" s="1">
        <v>0</v>
      </c>
      <c r="CM234" s="1">
        <v>0</v>
      </c>
      <c r="CN234" s="1">
        <v>0</v>
      </c>
      <c r="CO234" s="1">
        <v>0</v>
      </c>
      <c r="CP234" s="1">
        <v>0</v>
      </c>
      <c r="CQ234" s="2">
        <v>11</v>
      </c>
      <c r="CR234" s="2">
        <v>54</v>
      </c>
      <c r="CS234" s="2">
        <v>0.77390999999999999</v>
      </c>
      <c r="CT234" s="2">
        <v>0.46451999999999999</v>
      </c>
      <c r="CU234" s="1" t="s">
        <v>17</v>
      </c>
    </row>
    <row r="235" spans="1:99" s="1" customFormat="1" x14ac:dyDescent="0.25">
      <c r="A235" s="1" t="s">
        <v>1376</v>
      </c>
      <c r="C235" s="1" t="s">
        <v>1377</v>
      </c>
      <c r="D235" s="1">
        <v>1922</v>
      </c>
      <c r="E235" s="1">
        <f t="shared" si="88"/>
        <v>93</v>
      </c>
      <c r="F235" s="1">
        <v>0</v>
      </c>
      <c r="G235" s="1">
        <v>39</v>
      </c>
      <c r="H235" s="1">
        <v>0</v>
      </c>
      <c r="I235" s="1">
        <v>46900</v>
      </c>
      <c r="J235" s="1">
        <v>46900</v>
      </c>
      <c r="K235" s="1">
        <v>46900</v>
      </c>
      <c r="L235" s="1">
        <f t="shared" si="67"/>
        <v>2042959310</v>
      </c>
      <c r="M235" s="1">
        <v>3588.3801841999998</v>
      </c>
      <c r="N235" s="1">
        <f t="shared" si="68"/>
        <v>156309840.82375199</v>
      </c>
      <c r="O235" s="1">
        <f t="shared" si="69"/>
        <v>5.6068440378125004</v>
      </c>
      <c r="P235" s="1">
        <f t="shared" si="70"/>
        <v>14521672.232231611</v>
      </c>
      <c r="Q235" s="1">
        <f t="shared" si="71"/>
        <v>14.521672232231612</v>
      </c>
      <c r="R235" s="1">
        <v>0</v>
      </c>
      <c r="S235" s="1">
        <f t="shared" si="72"/>
        <v>0</v>
      </c>
      <c r="T235" s="1">
        <f t="shared" si="73"/>
        <v>0</v>
      </c>
      <c r="U235" s="1">
        <f t="shared" si="74"/>
        <v>0</v>
      </c>
      <c r="V235" s="1">
        <v>308371.75665</v>
      </c>
      <c r="W235" s="1">
        <f t="shared" si="75"/>
        <v>93.991711426919991</v>
      </c>
      <c r="X235" s="1">
        <f t="shared" si="76"/>
        <v>58.403760478970099</v>
      </c>
      <c r="Y235" s="1">
        <f t="shared" si="77"/>
        <v>6.9578671697567156</v>
      </c>
      <c r="Z235" s="1">
        <f t="shared" si="78"/>
        <v>13.069934044034694</v>
      </c>
      <c r="AA235" s="1">
        <f t="shared" si="79"/>
        <v>1.624742730880917</v>
      </c>
      <c r="AB235" s="1" t="e">
        <f t="shared" si="80"/>
        <v>#DIV/0!</v>
      </c>
      <c r="AC235" s="1">
        <v>0</v>
      </c>
      <c r="AD235" s="1" t="e">
        <f t="shared" si="81"/>
        <v>#DIV/0!</v>
      </c>
      <c r="AE235" s="1">
        <v>51.627600000000001</v>
      </c>
      <c r="AF235" s="1">
        <f t="shared" si="82"/>
        <v>0</v>
      </c>
      <c r="AG235" s="1">
        <f t="shared" si="83"/>
        <v>9.2645788950574029E-2</v>
      </c>
      <c r="AH235" s="1">
        <f t="shared" si="84"/>
        <v>0.25102193631082304</v>
      </c>
      <c r="AI235" s="1">
        <f t="shared" si="85"/>
        <v>2042959310</v>
      </c>
      <c r="AJ235" s="1">
        <f t="shared" si="86"/>
        <v>57850212</v>
      </c>
      <c r="AK235" s="1">
        <f t="shared" si="87"/>
        <v>57.850211999999999</v>
      </c>
      <c r="AL235" s="1" t="s">
        <v>1077</v>
      </c>
      <c r="AM235" s="1" t="s">
        <v>2</v>
      </c>
      <c r="AN235" s="1" t="s">
        <v>1078</v>
      </c>
      <c r="AO235" s="1" t="s">
        <v>1079</v>
      </c>
      <c r="AP235" s="1" t="s">
        <v>1080</v>
      </c>
      <c r="AQ235" s="1" t="s">
        <v>211</v>
      </c>
      <c r="AR235" s="1" t="s">
        <v>1081</v>
      </c>
      <c r="AS235" s="1">
        <v>1</v>
      </c>
      <c r="AT235" s="1" t="s">
        <v>1082</v>
      </c>
      <c r="AU235" s="1" t="s">
        <v>1083</v>
      </c>
      <c r="AV235" s="1">
        <v>8</v>
      </c>
      <c r="AW235" s="2">
        <v>77</v>
      </c>
      <c r="AX235" s="2">
        <v>22</v>
      </c>
      <c r="AY235" s="2">
        <v>1</v>
      </c>
      <c r="AZ235" s="2">
        <v>0.7</v>
      </c>
      <c r="BA235" s="2">
        <v>35.299999999999997</v>
      </c>
      <c r="BB235" s="1">
        <v>0</v>
      </c>
      <c r="BC235" s="1">
        <v>0</v>
      </c>
      <c r="BD235" s="1">
        <v>0</v>
      </c>
      <c r="BE235" s="2">
        <v>0.3</v>
      </c>
      <c r="BF235" s="2">
        <v>37.299999999999997</v>
      </c>
      <c r="BG235" s="2">
        <v>10.9</v>
      </c>
      <c r="BH235" s="2">
        <v>12.7</v>
      </c>
      <c r="BI235" s="1">
        <v>0</v>
      </c>
      <c r="BJ235" s="2">
        <v>0.3</v>
      </c>
      <c r="BK235" s="2">
        <v>0.3</v>
      </c>
      <c r="BL235" s="2">
        <v>0.5</v>
      </c>
      <c r="BM235" s="1">
        <v>0</v>
      </c>
      <c r="BN235" s="2">
        <v>1.7</v>
      </c>
      <c r="BO235" s="2">
        <v>10685</v>
      </c>
      <c r="BP235" s="2">
        <v>1019</v>
      </c>
      <c r="BQ235" s="2">
        <v>51</v>
      </c>
      <c r="BR235" s="2">
        <v>5</v>
      </c>
      <c r="BS235" s="2">
        <v>0.17</v>
      </c>
      <c r="BT235" s="2">
        <v>0.02</v>
      </c>
      <c r="BU235" s="2">
        <v>16094</v>
      </c>
      <c r="BV235" s="2">
        <v>77</v>
      </c>
      <c r="BW235" s="2">
        <v>0.25</v>
      </c>
      <c r="BX235" s="2">
        <v>35936</v>
      </c>
      <c r="BY235" s="2">
        <v>2203</v>
      </c>
      <c r="BZ235" s="2">
        <v>173</v>
      </c>
      <c r="CA235" s="2">
        <v>11</v>
      </c>
      <c r="CB235" s="2">
        <v>0.79</v>
      </c>
      <c r="CC235" s="2">
        <v>0.05</v>
      </c>
      <c r="CD235" s="2">
        <v>1</v>
      </c>
      <c r="CE235" s="2">
        <v>1</v>
      </c>
      <c r="CF235" s="1">
        <v>0</v>
      </c>
      <c r="CG235" s="1">
        <v>0</v>
      </c>
      <c r="CH235" s="2">
        <v>53</v>
      </c>
      <c r="CI235" s="2">
        <v>42</v>
      </c>
      <c r="CJ235" s="2">
        <v>85</v>
      </c>
      <c r="CK235" s="2">
        <v>4</v>
      </c>
      <c r="CL235" s="2">
        <v>12</v>
      </c>
      <c r="CM235" s="1">
        <v>0</v>
      </c>
      <c r="CN235" s="1">
        <v>0</v>
      </c>
      <c r="CO235" s="1">
        <v>0</v>
      </c>
      <c r="CP235" s="2">
        <v>1</v>
      </c>
      <c r="CQ235" s="1">
        <v>0</v>
      </c>
      <c r="CR235" s="2">
        <v>1</v>
      </c>
      <c r="CS235" s="2">
        <v>0.27904000000000001</v>
      </c>
      <c r="CT235" s="2">
        <v>6.8699999999999997E-2</v>
      </c>
      <c r="CU235" s="1" t="s">
        <v>6</v>
      </c>
    </row>
    <row r="236" spans="1:99" s="1" customFormat="1" x14ac:dyDescent="0.25">
      <c r="A236" s="1" t="s">
        <v>1378</v>
      </c>
      <c r="C236" s="1" t="s">
        <v>1379</v>
      </c>
      <c r="D236" s="1">
        <v>1915</v>
      </c>
      <c r="E236" s="1">
        <f t="shared" si="88"/>
        <v>100</v>
      </c>
      <c r="F236" s="1">
        <v>21</v>
      </c>
      <c r="G236" s="1">
        <v>21</v>
      </c>
      <c r="H236" s="1">
        <v>0</v>
      </c>
      <c r="I236" s="1">
        <v>177000</v>
      </c>
      <c r="J236" s="1">
        <v>166000</v>
      </c>
      <c r="K236" s="1">
        <v>177000</v>
      </c>
      <c r="L236" s="1">
        <f t="shared" si="67"/>
        <v>7710102300</v>
      </c>
      <c r="M236" s="1">
        <v>5976.0554423000003</v>
      </c>
      <c r="N236" s="1">
        <f t="shared" si="68"/>
        <v>260316975.06658801</v>
      </c>
      <c r="O236" s="1">
        <f t="shared" si="69"/>
        <v>9.3375866285937512</v>
      </c>
      <c r="P236" s="1">
        <f t="shared" si="70"/>
        <v>24184259.727226179</v>
      </c>
      <c r="Q236" s="1">
        <f t="shared" si="71"/>
        <v>24.184259727226181</v>
      </c>
      <c r="R236" s="1">
        <v>0</v>
      </c>
      <c r="S236" s="1">
        <f t="shared" si="72"/>
        <v>0</v>
      </c>
      <c r="T236" s="1">
        <f t="shared" si="73"/>
        <v>0</v>
      </c>
      <c r="U236" s="1">
        <f t="shared" si="74"/>
        <v>0</v>
      </c>
      <c r="V236" s="1">
        <v>354890.02617000003</v>
      </c>
      <c r="W236" s="1">
        <f t="shared" si="75"/>
        <v>108.17047997661601</v>
      </c>
      <c r="X236" s="1">
        <f t="shared" si="76"/>
        <v>67.214041616440994</v>
      </c>
      <c r="Y236" s="1">
        <f t="shared" si="77"/>
        <v>6.2049351767979442</v>
      </c>
      <c r="Z236" s="1">
        <f t="shared" si="78"/>
        <v>29.618131118909119</v>
      </c>
      <c r="AA236" s="1">
        <f t="shared" si="79"/>
        <v>0.52828533697303082</v>
      </c>
      <c r="AB236" s="1">
        <f t="shared" si="80"/>
        <v>4.2311615884155884</v>
      </c>
      <c r="AC236" s="1">
        <v>21</v>
      </c>
      <c r="AD236" s="1">
        <f t="shared" si="81"/>
        <v>1.4103871961385295</v>
      </c>
      <c r="AE236" s="1">
        <v>2.3555999999999999</v>
      </c>
      <c r="AF236" s="1">
        <f t="shared" si="82"/>
        <v>0</v>
      </c>
      <c r="AG236" s="1">
        <f t="shared" si="83"/>
        <v>0.16268662714286011</v>
      </c>
      <c r="AH236" s="1">
        <f t="shared" si="84"/>
        <v>0.11811161235674374</v>
      </c>
      <c r="AI236" s="1">
        <f t="shared" si="85"/>
        <v>7230943400</v>
      </c>
      <c r="AJ236" s="1">
        <f t="shared" si="86"/>
        <v>204757680</v>
      </c>
      <c r="AK236" s="1">
        <f t="shared" si="87"/>
        <v>204.75767999999999</v>
      </c>
      <c r="AL236" s="1" t="s">
        <v>1091</v>
      </c>
      <c r="AM236" s="1" t="s">
        <v>2</v>
      </c>
      <c r="AN236" s="1" t="s">
        <v>1092</v>
      </c>
      <c r="AO236" s="1" t="s">
        <v>1093</v>
      </c>
      <c r="AP236" s="1" t="s">
        <v>1094</v>
      </c>
      <c r="AQ236" s="1" t="s">
        <v>1095</v>
      </c>
      <c r="AR236" s="1" t="s">
        <v>1096</v>
      </c>
      <c r="AS236" s="1">
        <v>1</v>
      </c>
      <c r="AT236" s="1" t="s">
        <v>1097</v>
      </c>
      <c r="AU236" s="1" t="s">
        <v>1098</v>
      </c>
      <c r="AV236" s="1">
        <v>8</v>
      </c>
      <c r="AW236" s="2">
        <v>100</v>
      </c>
      <c r="AX236" s="1">
        <v>0</v>
      </c>
      <c r="AY236" s="1">
        <v>0</v>
      </c>
      <c r="AZ236" s="2">
        <v>41.6</v>
      </c>
      <c r="BA236" s="2">
        <v>11</v>
      </c>
      <c r="BB236" s="1">
        <v>0</v>
      </c>
      <c r="BC236" s="1">
        <v>0</v>
      </c>
      <c r="BD236" s="1">
        <v>0</v>
      </c>
      <c r="BE236" s="1">
        <v>0</v>
      </c>
      <c r="BF236" s="2">
        <v>9.4</v>
      </c>
      <c r="BG236" s="2">
        <v>9.9</v>
      </c>
      <c r="BH236" s="2">
        <v>28.1</v>
      </c>
      <c r="BI236" s="1">
        <v>0</v>
      </c>
      <c r="BJ236" s="1">
        <v>0</v>
      </c>
      <c r="BK236" s="2">
        <v>0.1</v>
      </c>
      <c r="BL236" s="1">
        <v>0</v>
      </c>
      <c r="BM236" s="1">
        <v>0</v>
      </c>
      <c r="BN236" s="1">
        <v>0</v>
      </c>
      <c r="BO236" s="2">
        <v>64</v>
      </c>
      <c r="BP236" s="2">
        <v>2</v>
      </c>
      <c r="BQ236" s="2">
        <v>64</v>
      </c>
      <c r="BR236" s="2">
        <v>2</v>
      </c>
      <c r="BS236" s="2">
        <v>0.22</v>
      </c>
      <c r="BT236" s="2">
        <v>0.01</v>
      </c>
      <c r="BU236" s="2">
        <v>103</v>
      </c>
      <c r="BV236" s="2">
        <v>103</v>
      </c>
      <c r="BW236" s="2">
        <v>0.36</v>
      </c>
      <c r="BX236" s="2">
        <v>217</v>
      </c>
      <c r="BY236" s="2">
        <v>1</v>
      </c>
      <c r="BZ236" s="2">
        <v>217</v>
      </c>
      <c r="CA236" s="2">
        <v>1</v>
      </c>
      <c r="CB236" s="2">
        <v>0.13</v>
      </c>
      <c r="CC236" s="1">
        <v>0</v>
      </c>
      <c r="CD236" s="1">
        <v>0</v>
      </c>
      <c r="CE236" s="2">
        <v>8</v>
      </c>
      <c r="CF236" s="1">
        <v>0</v>
      </c>
      <c r="CG236" s="1">
        <v>0</v>
      </c>
      <c r="CH236" s="2">
        <v>64</v>
      </c>
      <c r="CI236" s="2">
        <v>35</v>
      </c>
      <c r="CJ236" s="2">
        <v>92</v>
      </c>
      <c r="CK236" s="1">
        <v>0</v>
      </c>
      <c r="CL236" s="1">
        <v>0</v>
      </c>
      <c r="CM236" s="1">
        <v>0</v>
      </c>
      <c r="CN236" s="1">
        <v>0</v>
      </c>
      <c r="CO236" s="1">
        <v>0</v>
      </c>
      <c r="CP236" s="1">
        <v>0</v>
      </c>
      <c r="CQ236" s="1">
        <v>0</v>
      </c>
      <c r="CR236" s="1">
        <v>0</v>
      </c>
      <c r="CS236" s="2">
        <v>0.38890999999999998</v>
      </c>
      <c r="CT236" s="2">
        <v>0.13521</v>
      </c>
      <c r="CU236" s="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2016-11-17T16:51:23Z</dcterms:created>
  <dcterms:modified xsi:type="dcterms:W3CDTF">2016-11-17T16:52:38Z</dcterms:modified>
</cp:coreProperties>
</file>